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Data\Team Folders\Membership\MeetingArrangments&amp;Packets\FY23\February2023\DHSRegionalDeobDiscussions\"/>
    </mc:Choice>
  </mc:AlternateContent>
  <xr:revisionPtr revIDLastSave="0" documentId="13_ncr:1_{188577F5-F643-4F5B-A660-3CDD3316DE33}" xr6:coauthVersionLast="47" xr6:coauthVersionMax="47" xr10:uidLastSave="{00000000-0000-0000-0000-000000000000}"/>
  <bookViews>
    <workbookView xWindow="-20610" yWindow="3660" windowWidth="20730" windowHeight="11040" tabRatio="808" activeTab="3" xr2:uid="{727DE27C-8B0E-457F-A99A-489561DFE408}"/>
  </bookViews>
  <sheets>
    <sheet name="RdceGRF.COVIDSame.NETDECREASE" sheetId="1" r:id="rId1"/>
    <sheet name="IncrGRF;RdceCOVID.NETDECREASE" sheetId="5" r:id="rId2"/>
    <sheet name="IncrGRF;RdceCOVID.NET$0" sheetId="6" r:id="rId3"/>
    <sheet name="IncrGRF;COVID.NETINCREASE"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 l="1"/>
  <c r="G28" i="7"/>
  <c r="F28" i="7"/>
  <c r="E28" i="7"/>
  <c r="D28" i="7"/>
  <c r="B27" i="7"/>
  <c r="F26" i="7"/>
  <c r="G26" i="7" s="1"/>
  <c r="E26" i="7"/>
  <c r="D26" i="7"/>
  <c r="F25" i="7"/>
  <c r="G25" i="7" s="1"/>
  <c r="E25" i="7"/>
  <c r="D25" i="7"/>
  <c r="F24" i="7"/>
  <c r="G24" i="7" s="1"/>
  <c r="E24" i="7"/>
  <c r="D24" i="7"/>
  <c r="F23" i="7"/>
  <c r="G23" i="7" s="1"/>
  <c r="E23" i="7"/>
  <c r="D23" i="7"/>
  <c r="F22" i="7"/>
  <c r="G22" i="7" s="1"/>
  <c r="E22" i="7"/>
  <c r="D22" i="7"/>
  <c r="F21" i="7"/>
  <c r="G21" i="7" s="1"/>
  <c r="E21" i="7"/>
  <c r="D21" i="7"/>
  <c r="F20" i="7"/>
  <c r="G20" i="7" s="1"/>
  <c r="E20" i="7"/>
  <c r="D20" i="7"/>
  <c r="F19" i="7"/>
  <c r="G19" i="7" s="1"/>
  <c r="E19" i="7"/>
  <c r="D19" i="7"/>
  <c r="F18" i="7"/>
  <c r="G18" i="7" s="1"/>
  <c r="E18" i="7"/>
  <c r="D18" i="7"/>
  <c r="F17" i="7"/>
  <c r="G17" i="7" s="1"/>
  <c r="E17" i="7"/>
  <c r="D17" i="7"/>
  <c r="G16" i="7"/>
  <c r="F16" i="7"/>
  <c r="E16" i="7"/>
  <c r="D16" i="7"/>
  <c r="F15" i="7"/>
  <c r="G15" i="7" s="1"/>
  <c r="E15" i="7"/>
  <c r="D15" i="7"/>
  <c r="G14" i="7"/>
  <c r="F14" i="7"/>
  <c r="E14" i="7"/>
  <c r="D14" i="7"/>
  <c r="F13" i="7"/>
  <c r="G13" i="7" s="1"/>
  <c r="E13" i="7"/>
  <c r="D13" i="7"/>
  <c r="G12" i="7"/>
  <c r="F12" i="7"/>
  <c r="E12" i="7"/>
  <c r="D12" i="7"/>
  <c r="F28" i="6"/>
  <c r="G28" i="6" s="1"/>
  <c r="E28" i="6"/>
  <c r="D28" i="6"/>
  <c r="C27" i="6"/>
  <c r="B27" i="6"/>
  <c r="F26" i="6"/>
  <c r="G26" i="6" s="1"/>
  <c r="E26" i="6"/>
  <c r="D26" i="6"/>
  <c r="F25" i="6"/>
  <c r="G25" i="6" s="1"/>
  <c r="E25" i="6"/>
  <c r="D25" i="6"/>
  <c r="F24" i="6"/>
  <c r="G24" i="6" s="1"/>
  <c r="E24" i="6"/>
  <c r="D24" i="6"/>
  <c r="F23" i="6"/>
  <c r="G23" i="6" s="1"/>
  <c r="E23" i="6"/>
  <c r="D23" i="6"/>
  <c r="F22" i="6"/>
  <c r="G22" i="6" s="1"/>
  <c r="E22" i="6"/>
  <c r="D22" i="6"/>
  <c r="F21" i="6"/>
  <c r="G21" i="6" s="1"/>
  <c r="E21" i="6"/>
  <c r="D21" i="6"/>
  <c r="F20" i="6"/>
  <c r="G20" i="6" s="1"/>
  <c r="E20" i="6"/>
  <c r="D20" i="6"/>
  <c r="F19" i="6"/>
  <c r="G19" i="6" s="1"/>
  <c r="E19" i="6"/>
  <c r="D19" i="6"/>
  <c r="F18" i="6"/>
  <c r="G18" i="6" s="1"/>
  <c r="E18" i="6"/>
  <c r="D18" i="6"/>
  <c r="F17" i="6"/>
  <c r="G17" i="6" s="1"/>
  <c r="E17" i="6"/>
  <c r="D17" i="6"/>
  <c r="F16" i="6"/>
  <c r="G16" i="6" s="1"/>
  <c r="E16" i="6"/>
  <c r="D16" i="6"/>
  <c r="F15" i="6"/>
  <c r="G15" i="6" s="1"/>
  <c r="E15" i="6"/>
  <c r="D15" i="6"/>
  <c r="F14" i="6"/>
  <c r="G14" i="6" s="1"/>
  <c r="E14" i="6"/>
  <c r="D14" i="6"/>
  <c r="F13" i="6"/>
  <c r="G13" i="6" s="1"/>
  <c r="E13" i="6"/>
  <c r="D13" i="6"/>
  <c r="F12" i="6"/>
  <c r="G12" i="6" s="1"/>
  <c r="E12" i="6"/>
  <c r="D12" i="6"/>
  <c r="B27" i="5"/>
  <c r="C17" i="5"/>
  <c r="D17" i="5" s="1"/>
  <c r="F28" i="5"/>
  <c r="G28" i="5" s="1"/>
  <c r="E28" i="5"/>
  <c r="D28" i="5"/>
  <c r="C27" i="5"/>
  <c r="F26" i="5"/>
  <c r="G26" i="5" s="1"/>
  <c r="E26" i="5"/>
  <c r="D26" i="5"/>
  <c r="F25" i="5"/>
  <c r="G25" i="5" s="1"/>
  <c r="E25" i="5"/>
  <c r="D25" i="5"/>
  <c r="F24" i="5"/>
  <c r="G24" i="5" s="1"/>
  <c r="E24" i="5"/>
  <c r="D24" i="5"/>
  <c r="F23" i="5"/>
  <c r="G23" i="5" s="1"/>
  <c r="E23" i="5"/>
  <c r="D23" i="5"/>
  <c r="F22" i="5"/>
  <c r="G22" i="5" s="1"/>
  <c r="E22" i="5"/>
  <c r="D22" i="5"/>
  <c r="F21" i="5"/>
  <c r="G21" i="5" s="1"/>
  <c r="E21" i="5"/>
  <c r="D21" i="5"/>
  <c r="F20" i="5"/>
  <c r="G20" i="5" s="1"/>
  <c r="E20" i="5"/>
  <c r="D20" i="5"/>
  <c r="F19" i="5"/>
  <c r="G19" i="5" s="1"/>
  <c r="E19" i="5"/>
  <c r="D19" i="5"/>
  <c r="F18" i="5"/>
  <c r="G18" i="5" s="1"/>
  <c r="E18" i="5"/>
  <c r="D18" i="5"/>
  <c r="F17" i="5"/>
  <c r="G17" i="5" s="1"/>
  <c r="E17" i="5"/>
  <c r="F16" i="5"/>
  <c r="G16" i="5" s="1"/>
  <c r="E16" i="5"/>
  <c r="D16" i="5"/>
  <c r="F15" i="5"/>
  <c r="G15" i="5" s="1"/>
  <c r="E15" i="5"/>
  <c r="D15" i="5"/>
  <c r="F14" i="5"/>
  <c r="G14" i="5" s="1"/>
  <c r="E14" i="5"/>
  <c r="D14" i="5"/>
  <c r="F13" i="5"/>
  <c r="G13" i="5" s="1"/>
  <c r="E13" i="5"/>
  <c r="D13" i="5"/>
  <c r="F12" i="5"/>
  <c r="G12" i="5" s="1"/>
  <c r="E12" i="5"/>
  <c r="D12" i="5"/>
  <c r="D27" i="1"/>
  <c r="F28" i="1"/>
  <c r="G28" i="1" s="1"/>
  <c r="E28" i="1"/>
  <c r="D28" i="1"/>
  <c r="C27" i="1"/>
  <c r="F26" i="1"/>
  <c r="G26" i="1" s="1"/>
  <c r="E26" i="1"/>
  <c r="D26" i="1"/>
  <c r="F25" i="1"/>
  <c r="G25" i="1" s="1"/>
  <c r="E25" i="1"/>
  <c r="D25" i="1"/>
  <c r="F24" i="1"/>
  <c r="G24" i="1" s="1"/>
  <c r="E24" i="1"/>
  <c r="D24" i="1"/>
  <c r="F23" i="1"/>
  <c r="G23" i="1" s="1"/>
  <c r="E23" i="1"/>
  <c r="D23" i="1"/>
  <c r="F22" i="1"/>
  <c r="G22" i="1" s="1"/>
  <c r="E22" i="1"/>
  <c r="D22" i="1"/>
  <c r="F21" i="1"/>
  <c r="G21" i="1" s="1"/>
  <c r="E21" i="1"/>
  <c r="D21" i="1"/>
  <c r="F20" i="1"/>
  <c r="G20" i="1" s="1"/>
  <c r="E20" i="1"/>
  <c r="D20" i="1"/>
  <c r="F19" i="1"/>
  <c r="G19" i="1" s="1"/>
  <c r="E19" i="1"/>
  <c r="D19" i="1"/>
  <c r="F18" i="1"/>
  <c r="G18" i="1" s="1"/>
  <c r="E18" i="1"/>
  <c r="D18" i="1"/>
  <c r="F17" i="1"/>
  <c r="G17" i="1" s="1"/>
  <c r="E17" i="1"/>
  <c r="D17" i="1"/>
  <c r="F16" i="1"/>
  <c r="G16" i="1" s="1"/>
  <c r="E16" i="1"/>
  <c r="D16" i="1"/>
  <c r="F15" i="1"/>
  <c r="G15" i="1" s="1"/>
  <c r="E15" i="1"/>
  <c r="D15" i="1"/>
  <c r="F14" i="1"/>
  <c r="G14" i="1" s="1"/>
  <c r="E14" i="1"/>
  <c r="D14" i="1"/>
  <c r="F13" i="1"/>
  <c r="G13" i="1" s="1"/>
  <c r="E13" i="1"/>
  <c r="D13" i="1"/>
  <c r="F12" i="1"/>
  <c r="G12" i="1" s="1"/>
  <c r="E12" i="1"/>
  <c r="D12" i="1"/>
  <c r="D27" i="7" l="1"/>
  <c r="C27" i="7"/>
  <c r="D27" i="6"/>
  <c r="D27" i="5"/>
</calcChain>
</file>

<file path=xl/sharedStrings.xml><?xml version="1.0" encoding="utf-8"?>
<sst xmlns="http://schemas.openxmlformats.org/spreadsheetml/2006/main" count="212" uniqueCount="70">
  <si>
    <t>Illinois Department of Human Services</t>
  </si>
  <si>
    <t>Appendix F</t>
  </si>
  <si>
    <t>(a) Grantee Name:</t>
  </si>
  <si>
    <t>(b) FEIN Number:</t>
  </si>
  <si>
    <t>(c) Program Name:</t>
  </si>
  <si>
    <t>(d) CSFA:</t>
  </si>
  <si>
    <t xml:space="preserve">(f) CFDA(s): </t>
  </si>
  <si>
    <t>(g) Agreement Period:</t>
  </si>
  <si>
    <t xml:space="preserve">(h) Indirect Cost Rate %:       </t>
  </si>
  <si>
    <t>(i) Agreement Number:</t>
  </si>
  <si>
    <t xml:space="preserve">(j) Indirect Cost Base:       </t>
  </si>
  <si>
    <t xml:space="preserve">(k) Mandatory Match %:    </t>
  </si>
  <si>
    <t>Line Item</t>
  </si>
  <si>
    <t>(l) Approved Budget</t>
  </si>
  <si>
    <t>(m)  Proposed Increase/Decrease</t>
  </si>
  <si>
    <t>(n) Proposed Modification</t>
  </si>
  <si>
    <t>(o) Lower Threshold for Amendment</t>
  </si>
  <si>
    <t>(p) Upper Threshold for Amendment</t>
  </si>
  <si>
    <t>(q) Maximum Increase/Decrease Allowed</t>
  </si>
  <si>
    <t>1. Personnel (200.430)</t>
  </si>
  <si>
    <t>2. Fringe Benefits (200.431)</t>
  </si>
  <si>
    <t>3. Travel (200.474)</t>
  </si>
  <si>
    <t>4. Equipment (200.439)</t>
  </si>
  <si>
    <t>5. Supplies (200.94)</t>
  </si>
  <si>
    <t xml:space="preserve">6. Contractual Services/Subawards (200.318 and 200.92) </t>
  </si>
  <si>
    <t>7. Consultant (200.459)</t>
  </si>
  <si>
    <t>8. Construction</t>
  </si>
  <si>
    <t>9. Occupancy - Rent and Utilities (200.465)</t>
  </si>
  <si>
    <t>10. Research and Development (R &amp; D) (200.87)</t>
  </si>
  <si>
    <t>11. Telecommunications</t>
  </si>
  <si>
    <t>12. Training and Education (200.472)</t>
  </si>
  <si>
    <t>13. Direct Administrative Costs (200.413)</t>
  </si>
  <si>
    <t>14. Other or Miscellaneous Costs</t>
  </si>
  <si>
    <t>15. Grant Exclusive Line Item(s)</t>
  </si>
  <si>
    <t>16. Total Direct Costs (add lines 1-15) (200.413)</t>
  </si>
  <si>
    <t xml:space="preserve">17. Indirect Cost (200.414) </t>
  </si>
  <si>
    <t>(s) Submitted by:</t>
  </si>
  <si>
    <t>(t) Date:</t>
  </si>
  <si>
    <t>Internal Use Only:</t>
  </si>
  <si>
    <t>(u) Reviewed and Approved by:</t>
  </si>
  <si>
    <t>(v) Date:</t>
  </si>
  <si>
    <t>(w) CAAF Reference:</t>
  </si>
  <si>
    <t>Expenditure Based Budget Revision Request Form</t>
  </si>
  <si>
    <t>(e) UEI (Unique Entity Identifier):</t>
  </si>
  <si>
    <t xml:space="preserve">EXAMPLE </t>
  </si>
  <si>
    <t xml:space="preserve">AN AGENCY INDICATING THEY ARE DEOBLIGATING $100,000 IN GRF, AND KEEPING ALL COVID MONEY </t>
  </si>
  <si>
    <t>(r) Narrative/Justification (NOTE NARRATIVES SHOULD STATE WHAT IS INCREASING/DECREASING  (Budget Category/Line Items and Source of Funding), WHY THE BUDGET CATEGORY/LINE ITEM IS BEING INCREASED/DECREASED, AND EXPLAIN WHY THE CHANGE IS NECESSARY AND REASONABLE FOR YOUR DV PROGRAM</t>
  </si>
  <si>
    <t>SHOWS A NET DECREASE IN TOTAL AWARD OF $100,000</t>
  </si>
  <si>
    <t xml:space="preserve">EXPLAINS WHY YOU NEED A DEOBLIGATION; WHERE IT IS COMING FROM; AND WHAT FUNDING SOURCE IS BEING REDUCED (COVID or GRF/CORE) </t>
  </si>
  <si>
    <t>NEW BUDGET</t>
  </si>
  <si>
    <t>AN AGENCY INDICATING THEY ARE DEOBLIGATING $100,000 IN COVID TESTING, AND WANT TO INCREASE GRF BY SAME AMOUNT (nets total revision to $0)</t>
  </si>
  <si>
    <t xml:space="preserve">$700,000 current total award; $600,000 in GRF; $100,000 in COVID TESTING for Contractual Services </t>
  </si>
  <si>
    <t xml:space="preserve">EXPLAINS WHY YOU NEED A DEOBLIGATION; WHERE IT IS COMING FROM; AND WHAT FUNDING SOURCE IS BEING REDUCED/INCREASED (COVID or GRF/CORE) </t>
  </si>
  <si>
    <r>
      <rPr>
        <b/>
        <sz val="11"/>
        <color rgb="FF7030A0"/>
        <rFont val="Calibri"/>
        <family val="2"/>
        <scheme val="minor"/>
      </rPr>
      <t>Add</t>
    </r>
    <r>
      <rPr>
        <b/>
        <sz val="11"/>
        <color theme="1"/>
        <rFont val="Calibri"/>
        <family val="2"/>
        <scheme val="minor"/>
      </rPr>
      <t xml:space="preserve"> </t>
    </r>
    <r>
      <rPr>
        <b/>
        <sz val="11"/>
        <color rgb="FF7030A0"/>
        <rFont val="Calibri"/>
        <family val="2"/>
        <scheme val="minor"/>
      </rPr>
      <t>$7000 in GRF</t>
    </r>
    <r>
      <rPr>
        <b/>
        <sz val="11"/>
        <color theme="1"/>
        <rFont val="Calibri"/>
        <family val="2"/>
        <scheme val="minor"/>
      </rPr>
      <t xml:space="preserve"> </t>
    </r>
    <r>
      <rPr>
        <sz val="11"/>
        <color theme="1"/>
        <rFont val="Calibri"/>
        <family val="2"/>
        <scheme val="minor"/>
      </rPr>
      <t xml:space="preserve">to allow three staff to attend the X Conference in June. This is a week long conference that will require 500 miles in travel reimbursements, 4 nights in hotel and per diem in accordance with our travel policies and within state rates.  With registration fees at $1000 per person we believe that in total it will cost about $7000 or about $2333/person total </t>
    </r>
  </si>
  <si>
    <r>
      <t xml:space="preserve">We budgeted $150,000 in line item:  </t>
    </r>
    <r>
      <rPr>
        <sz val="11"/>
        <color rgb="FFFF0000"/>
        <rFont val="Calibri"/>
        <family val="2"/>
        <scheme val="minor"/>
      </rPr>
      <t>$100,000 in COVID TESTING</t>
    </r>
    <r>
      <rPr>
        <sz val="11"/>
        <color theme="1"/>
        <rFont val="Calibri"/>
        <family val="2"/>
        <scheme val="minor"/>
      </rPr>
      <t xml:space="preserve"> for legal aid contractual services;</t>
    </r>
    <r>
      <rPr>
        <sz val="11"/>
        <color rgb="FF7030A0"/>
        <rFont val="Calibri"/>
        <family val="2"/>
        <scheme val="minor"/>
      </rPr>
      <t xml:space="preserve"> $50,000  GRF</t>
    </r>
    <r>
      <rPr>
        <sz val="11"/>
        <color theme="1"/>
        <rFont val="Calibri"/>
        <family val="2"/>
        <scheme val="minor"/>
      </rPr>
      <t xml:space="preserve"> for therapy contractual services.  We are able to keep the $50,000 in therapy contractual services, but were unable to secure legal aid services due to the inability of the legal aid organization to commit to serving survivors in this fiscal year.  We would like to reduce this Budget Category by a total of $60,000 by </t>
    </r>
    <r>
      <rPr>
        <sz val="11"/>
        <color rgb="FFFF0000"/>
        <rFont val="Calibri"/>
        <family val="2"/>
        <scheme val="minor"/>
      </rPr>
      <t>eliminating the $100,000 in COVID TESTING FUNDS</t>
    </r>
    <r>
      <rPr>
        <sz val="11"/>
        <color theme="1"/>
        <rFont val="Calibri"/>
        <family val="2"/>
        <scheme val="minor"/>
      </rPr>
      <t xml:space="preserve"> for legal aid, but </t>
    </r>
    <r>
      <rPr>
        <b/>
        <sz val="11"/>
        <color rgb="FF7030A0"/>
        <rFont val="Calibri"/>
        <family val="2"/>
        <scheme val="minor"/>
      </rPr>
      <t>adding $40,000</t>
    </r>
    <r>
      <rPr>
        <sz val="11"/>
        <color theme="1"/>
        <rFont val="Calibri"/>
        <family val="2"/>
        <scheme val="minor"/>
      </rPr>
      <t xml:space="preserve"> in three new initiatives to be paid with</t>
    </r>
    <r>
      <rPr>
        <sz val="11"/>
        <color rgb="FF7030A0"/>
        <rFont val="Calibri"/>
        <family val="2"/>
        <scheme val="minor"/>
      </rPr>
      <t xml:space="preserve"> GRF funds. </t>
    </r>
    <r>
      <rPr>
        <sz val="11"/>
        <color theme="1"/>
        <rFont val="Calibri"/>
        <family val="2"/>
        <scheme val="minor"/>
      </rPr>
      <t xml:space="preserve">These include: </t>
    </r>
    <r>
      <rPr>
        <sz val="11"/>
        <color rgb="FF7030A0"/>
        <rFont val="Calibri"/>
        <family val="2"/>
        <scheme val="minor"/>
      </rPr>
      <t xml:space="preserve">  </t>
    </r>
    <r>
      <rPr>
        <b/>
        <sz val="11"/>
        <color rgb="FF7030A0"/>
        <rFont val="Calibri"/>
        <family val="2"/>
        <scheme val="minor"/>
      </rPr>
      <t xml:space="preserve">Additional $15,000 in GRF </t>
    </r>
    <r>
      <rPr>
        <sz val="11"/>
        <color theme="1"/>
        <rFont val="Calibri"/>
        <family val="2"/>
        <scheme val="minor"/>
      </rPr>
      <t xml:space="preserve">to hire a CPA consultant that can help increase the sustainability of our agency by providing one on one services to help guide our fiscal director through the process of negotiating an indirect cost rate. This is a complex process and one that takes specific technical expertise. By recouping all expenses incurred when implementing a grant funded program, we are better able to plan for future sustainability. </t>
    </r>
    <r>
      <rPr>
        <b/>
        <sz val="11"/>
        <color rgb="FF7030A0"/>
        <rFont val="Calibri"/>
        <family val="2"/>
        <scheme val="minor"/>
      </rPr>
      <t>Additional $20,000 GRF</t>
    </r>
    <r>
      <rPr>
        <sz val="11"/>
        <color theme="1"/>
        <rFont val="Calibri"/>
        <family val="2"/>
        <scheme val="minor"/>
      </rPr>
      <t xml:space="preserve"> to hire a strategic planning expert consultant to come and work with our executive team and board of directors to  develop a new strategic plan which provides better workforce sustainability focus, increasing equity both within our personnel and service delivery operations and policies,  and overhaul our internal controls to maximize transparency and grant management compliance. </t>
    </r>
    <r>
      <rPr>
        <b/>
        <sz val="11"/>
        <color theme="1"/>
        <rFont val="Calibri"/>
        <family val="2"/>
        <scheme val="minor"/>
      </rPr>
      <t xml:space="preserve"> </t>
    </r>
    <r>
      <rPr>
        <b/>
        <sz val="11"/>
        <color rgb="FF7030A0"/>
        <rFont val="Calibri"/>
        <family val="2"/>
        <scheme val="minor"/>
      </rPr>
      <t>Additional $5000 in GRF</t>
    </r>
    <r>
      <rPr>
        <sz val="11"/>
        <color rgb="FF7030A0"/>
        <rFont val="Calibri"/>
        <family val="2"/>
        <scheme val="minor"/>
      </rPr>
      <t xml:space="preserve"> </t>
    </r>
    <r>
      <rPr>
        <sz val="11"/>
        <color theme="1"/>
        <rFont val="Calibri"/>
        <family val="2"/>
        <scheme val="minor"/>
      </rPr>
      <t xml:space="preserve">to hire an information technology consultant to help guide us in the development of up to date technology utilization policies for staff internal use and for virtual service delivery that provides maximum safety and confidentiality for survivors. </t>
    </r>
  </si>
  <si>
    <r>
      <t xml:space="preserve">We have had a vacancy in our DV Program Director position since October. The original salary for the position was $70,000 and we now expect to have a vacancy through the end of March. Therefore half the salary for that position will go unspent - estimated at </t>
    </r>
    <r>
      <rPr>
        <b/>
        <sz val="11"/>
        <color rgb="FF7030A0"/>
        <rFont val="Calibri"/>
        <family val="2"/>
        <scheme val="minor"/>
      </rPr>
      <t>$35,000 in unused GRF</t>
    </r>
    <r>
      <rPr>
        <sz val="11"/>
        <color theme="1"/>
        <rFont val="Calibri"/>
        <family val="2"/>
        <scheme val="minor"/>
      </rPr>
      <t xml:space="preserve">. We would like to deobligate those GRF funds so another agency can utilize them.  </t>
    </r>
  </si>
  <si>
    <r>
      <t>We were able to renegotiate our lease from $1250/mo to $1000/mo so we can deobligate</t>
    </r>
    <r>
      <rPr>
        <b/>
        <sz val="11"/>
        <color theme="1"/>
        <rFont val="Calibri"/>
        <family val="2"/>
        <scheme val="minor"/>
      </rPr>
      <t xml:space="preserve"> </t>
    </r>
    <r>
      <rPr>
        <b/>
        <sz val="11"/>
        <color rgb="FF7030A0"/>
        <rFont val="Calibri"/>
        <family val="2"/>
        <scheme val="minor"/>
      </rPr>
      <t>$3000 in unused GRF dollars</t>
    </r>
    <r>
      <rPr>
        <sz val="11"/>
        <color theme="1"/>
        <rFont val="Calibri"/>
        <family val="2"/>
        <scheme val="minor"/>
      </rPr>
      <t xml:space="preserve"> as a result. </t>
    </r>
  </si>
  <si>
    <t>AN AGENCY INDICATING THEY ARE DEOBLIGATING $100,000 IN COVID TESTING, AND WANT TO INCREASE GRF BY A SMALLER AMOUNT *$47K)</t>
  </si>
  <si>
    <t>NEW BUDGET ALL GRF</t>
  </si>
  <si>
    <t>SHOWS A NET DECREASE IN TOTAL AWARD OF $53,000</t>
  </si>
  <si>
    <t>SHOWS A NET CHANGE IN TOTAL AWARD OF $0</t>
  </si>
  <si>
    <t xml:space="preserve">$700,000 current total award; $600,000 in GRF; $100,000 in COVID TESTING for Contractual Services --&gt;moves to $700,000 in GRF with $0 in COVID Testing </t>
  </si>
  <si>
    <t>AN AGENCY INDICATING THEY ARE NEEDING ADDITIONAL $200,000 IN GRF; KEEPING COVID TESTING THE SAME</t>
  </si>
  <si>
    <t>$700,000 current total award; $600,000 in GRF; $100,000 in COVID TESTING for Contractual Services; NEEDING TO INCREASE CONTRACTAL SERVICES BY $200k GRF</t>
  </si>
  <si>
    <t>SHOWS A NET INCREASE IN TOTAL AWARD OF $200K IN GRF</t>
  </si>
  <si>
    <t>NEW BUDGET $800k GRF ($600K from original budget + $200K additional funds requested); $100k COVID TESTING FROM ORIGINAL BUDGET</t>
  </si>
  <si>
    <r>
      <t xml:space="preserve">We budgeted $150,000 in line item: </t>
    </r>
    <r>
      <rPr>
        <sz val="11"/>
        <color rgb="FFFF0000"/>
        <rFont val="Calibri"/>
        <family val="2"/>
        <scheme val="minor"/>
      </rPr>
      <t xml:space="preserve"> $100,000 in COVID TESTING</t>
    </r>
    <r>
      <rPr>
        <sz val="11"/>
        <color theme="1"/>
        <rFont val="Calibri"/>
        <family val="2"/>
        <scheme val="minor"/>
      </rPr>
      <t xml:space="preserve"> for legal aid contractual services;</t>
    </r>
    <r>
      <rPr>
        <b/>
        <sz val="11"/>
        <color rgb="FF7030A0"/>
        <rFont val="Calibri"/>
        <family val="2"/>
        <scheme val="minor"/>
      </rPr>
      <t xml:space="preserve"> $50,000  GRF</t>
    </r>
    <r>
      <rPr>
        <sz val="11"/>
        <color rgb="FF7030A0"/>
        <rFont val="Calibri"/>
        <family val="2"/>
        <scheme val="minor"/>
      </rPr>
      <t xml:space="preserve"> </t>
    </r>
    <r>
      <rPr>
        <sz val="11"/>
        <color theme="1"/>
        <rFont val="Calibri"/>
        <family val="2"/>
        <scheme val="minor"/>
      </rPr>
      <t>for therapy contractual services.  We are able to keep the $100,000 in COVID TESTING funds for use by June 30 but the</t>
    </r>
    <r>
      <rPr>
        <sz val="11"/>
        <color rgb="FF7030A0"/>
        <rFont val="Calibri"/>
        <family val="2"/>
        <scheme val="minor"/>
      </rPr>
      <t xml:space="preserve"> </t>
    </r>
    <r>
      <rPr>
        <b/>
        <sz val="11"/>
        <color rgb="FF7030A0"/>
        <rFont val="Calibri"/>
        <family val="2"/>
        <scheme val="minor"/>
      </rPr>
      <t>$50,000 in GRF unused</t>
    </r>
    <r>
      <rPr>
        <sz val="11"/>
        <color theme="1"/>
        <rFont val="Calibri"/>
        <family val="2"/>
        <scheme val="minor"/>
      </rPr>
      <t xml:space="preserve">  for Therapy are no longer needed. We were unable to find a qualified therapist that had time to work with our clients. We would like to deobligate those GRF funds for another agency to utilize.  </t>
    </r>
  </si>
  <si>
    <r>
      <t xml:space="preserve">This </t>
    </r>
    <r>
      <rPr>
        <sz val="11"/>
        <color rgb="FF7030A0"/>
        <rFont val="Calibri"/>
        <family val="2"/>
        <scheme val="minor"/>
      </rPr>
      <t xml:space="preserve">reduction of </t>
    </r>
    <r>
      <rPr>
        <b/>
        <sz val="11"/>
        <color rgb="FF7030A0"/>
        <rFont val="Calibri"/>
        <family val="2"/>
        <scheme val="minor"/>
      </rPr>
      <t xml:space="preserve">$12,000 in GRF </t>
    </r>
    <r>
      <rPr>
        <sz val="11"/>
        <color theme="1"/>
        <rFont val="Calibri"/>
        <family val="2"/>
        <scheme val="minor"/>
      </rPr>
      <t xml:space="preserve"> represents 1/2 of the Fringe Benefits that will go unused for the DV Program Director 6 month vacancy.  </t>
    </r>
  </si>
  <si>
    <r>
      <t>We budgeted</t>
    </r>
    <r>
      <rPr>
        <sz val="11"/>
        <color rgb="FFFF0000"/>
        <rFont val="Calibri"/>
        <family val="2"/>
        <scheme val="minor"/>
      </rPr>
      <t xml:space="preserve"> $100,000 in line item for COVID TESTING</t>
    </r>
    <r>
      <rPr>
        <sz val="11"/>
        <color theme="1"/>
        <rFont val="Calibri"/>
        <family val="2"/>
        <scheme val="minor"/>
      </rPr>
      <t xml:space="preserve"> legal aid contractual services but we have not been able to access these services due to their inability to respond to survivors. We would like to </t>
    </r>
    <r>
      <rPr>
        <b/>
        <sz val="11"/>
        <color rgb="FFFF0000"/>
        <rFont val="Calibri"/>
        <family val="2"/>
        <scheme val="minor"/>
      </rPr>
      <t>reduce this Budget Category by a total $100K in COVID TESTING funds</t>
    </r>
    <r>
      <rPr>
        <sz val="11"/>
        <color theme="1"/>
        <rFont val="Calibri"/>
        <family val="2"/>
        <scheme val="minor"/>
      </rPr>
      <t xml:space="preserve"> but </t>
    </r>
    <r>
      <rPr>
        <sz val="11"/>
        <color rgb="FF7030A0"/>
        <rFont val="Calibri"/>
        <family val="2"/>
        <scheme val="minor"/>
      </rPr>
      <t>take this opportunity to increase GRF in this Budget Category to incorporate contractual services to make the following updates to our current shelter spaces</t>
    </r>
    <r>
      <rPr>
        <sz val="11"/>
        <color theme="1"/>
        <rFont val="Calibri"/>
        <family val="2"/>
        <scheme val="minor"/>
      </rPr>
      <t xml:space="preserve">: </t>
    </r>
    <r>
      <rPr>
        <b/>
        <sz val="11"/>
        <color rgb="FF7030A0"/>
        <rFont val="Calibri"/>
        <family val="2"/>
        <scheme val="minor"/>
      </rPr>
      <t xml:space="preserve">$40K in GRF </t>
    </r>
    <r>
      <rPr>
        <sz val="11"/>
        <color theme="1"/>
        <rFont val="Calibri"/>
        <family val="2"/>
        <scheme val="minor"/>
      </rPr>
      <t>to increase our capacity to serve males and survivors with pets by reconfiguring our current storage space that is in our shelter faciliaty and create more isolated suites which can accomodate the specific needs of these survivor populations by..............</t>
    </r>
    <r>
      <rPr>
        <b/>
        <sz val="11"/>
        <color rgb="FF7030A0"/>
        <rFont val="Calibri"/>
        <family val="2"/>
        <scheme val="minor"/>
      </rPr>
      <t xml:space="preserve">;$35K in GRF </t>
    </r>
    <r>
      <rPr>
        <sz val="11"/>
        <color theme="1"/>
        <rFont val="Calibri"/>
        <family val="2"/>
        <scheme val="minor"/>
      </rPr>
      <t xml:space="preserve">to upgrade the entry ways to our shelter by installing automatic doors and most stable, permanent wheelchair ramps which will help make our services more accessible for survivors with disabiltiies; and </t>
    </r>
    <r>
      <rPr>
        <b/>
        <sz val="11"/>
        <color rgb="FF7030A0"/>
        <rFont val="Calibri"/>
        <family val="2"/>
        <scheme val="minor"/>
      </rPr>
      <t>$25K in GRF</t>
    </r>
    <r>
      <rPr>
        <sz val="11"/>
        <color theme="1"/>
        <rFont val="Calibri"/>
        <family val="2"/>
        <scheme val="minor"/>
      </rPr>
      <t xml:space="preserve"> to increase the safety of clients in general by upgrading our security systems in place on the building.  </t>
    </r>
  </si>
  <si>
    <r>
      <t>We would like to</t>
    </r>
    <r>
      <rPr>
        <sz val="11"/>
        <color rgb="FF7030A0"/>
        <rFont val="Calibri"/>
        <family val="2"/>
        <scheme val="minor"/>
      </rPr>
      <t xml:space="preserve"> </t>
    </r>
    <r>
      <rPr>
        <b/>
        <sz val="11"/>
        <color rgb="FF7030A0"/>
        <rFont val="Calibri"/>
        <family val="2"/>
        <scheme val="minor"/>
      </rPr>
      <t>increase this budget category by $200K in GRF</t>
    </r>
    <r>
      <rPr>
        <sz val="11"/>
        <color rgb="FF7030A0"/>
        <rFont val="Calibri"/>
        <family val="2"/>
        <scheme val="minor"/>
      </rPr>
      <t xml:space="preserve"> </t>
    </r>
    <r>
      <rPr>
        <sz val="11"/>
        <color theme="1"/>
        <rFont val="Calibri"/>
        <family val="2"/>
        <scheme val="minor"/>
      </rPr>
      <t xml:space="preserve">to provide an opportunity to conduct the following activities before June 30:  </t>
    </r>
    <r>
      <rPr>
        <b/>
        <sz val="11"/>
        <color rgb="FF7030A0"/>
        <rFont val="Calibri"/>
        <family val="2"/>
        <scheme val="minor"/>
      </rPr>
      <t xml:space="preserve">$20,000 in GRF </t>
    </r>
    <r>
      <rPr>
        <sz val="11"/>
        <color theme="1"/>
        <rFont val="Calibri"/>
        <family val="2"/>
        <scheme val="minor"/>
      </rPr>
      <t xml:space="preserve">to hire a CPA consultant that can help increase the sustainability of our agency by providing one on one services to help guide our fiscal director through the process of negotiating an indirect cost rate. This is a complex process and one that takes specific technical expertise. By recouping all expenses incurred when implementing a grant funded program, we are better able to plan for future sustainability. </t>
    </r>
    <r>
      <rPr>
        <b/>
        <sz val="11"/>
        <color rgb="FF7030A0"/>
        <rFont val="Calibri"/>
        <family val="2"/>
        <scheme val="minor"/>
      </rPr>
      <t>Additional $30,000 GRF</t>
    </r>
    <r>
      <rPr>
        <sz val="11"/>
        <color theme="1"/>
        <rFont val="Calibri"/>
        <family val="2"/>
        <scheme val="minor"/>
      </rPr>
      <t xml:space="preserve"> to hire a strategic planning expert consultant to come and work with our executive team and board of directors to  develop a new strategic plan which provides better workforce sustainability focus, increasing equity both within our personnel and service delivery operations and policies,  and overhaul our internal controls to maximize transparency and grant management compliance. </t>
    </r>
    <r>
      <rPr>
        <b/>
        <sz val="11"/>
        <color theme="1"/>
        <rFont val="Calibri"/>
        <family val="2"/>
        <scheme val="minor"/>
      </rPr>
      <t xml:space="preserve"> </t>
    </r>
    <r>
      <rPr>
        <b/>
        <sz val="11"/>
        <color rgb="FF7030A0"/>
        <rFont val="Calibri"/>
        <family val="2"/>
        <scheme val="minor"/>
      </rPr>
      <t>Additional $10,000 in GRF</t>
    </r>
    <r>
      <rPr>
        <sz val="11"/>
        <color rgb="FF7030A0"/>
        <rFont val="Calibri"/>
        <family val="2"/>
        <scheme val="minor"/>
      </rPr>
      <t xml:space="preserve"> </t>
    </r>
    <r>
      <rPr>
        <sz val="11"/>
        <color theme="1"/>
        <rFont val="Calibri"/>
        <family val="2"/>
        <scheme val="minor"/>
      </rPr>
      <t xml:space="preserve">to hire an information technology consultant to help guide us in the development of up to date technology utilization policies for staff internal use and for virtual service delivery that provides maximum safety and confidentiality for survivors. </t>
    </r>
    <r>
      <rPr>
        <b/>
        <sz val="11"/>
        <color rgb="FF7030A0"/>
        <rFont val="Calibri"/>
        <family val="2"/>
        <scheme val="minor"/>
      </rPr>
      <t>Additional $140K in GRF</t>
    </r>
    <r>
      <rPr>
        <sz val="11"/>
        <color rgb="FF7030A0"/>
        <rFont val="Calibri"/>
        <family val="2"/>
        <scheme val="minor"/>
      </rPr>
      <t xml:space="preserve"> to</t>
    </r>
    <r>
      <rPr>
        <sz val="11"/>
        <color theme="1"/>
        <rFont val="Calibri"/>
        <family val="2"/>
        <scheme val="minor"/>
      </rPr>
      <t xml:space="preserve"> make the following updates to our current shelter spaces: </t>
    </r>
    <r>
      <rPr>
        <sz val="11"/>
        <color rgb="FF7030A0"/>
        <rFont val="Calibri"/>
        <family val="2"/>
        <scheme val="minor"/>
      </rPr>
      <t xml:space="preserve">$50K in GRF </t>
    </r>
    <r>
      <rPr>
        <sz val="11"/>
        <color theme="1"/>
        <rFont val="Calibri"/>
        <family val="2"/>
        <scheme val="minor"/>
      </rPr>
      <t>to increase our capacity to serve males and survivors with pets by reconfiguring our current storage space that is in our shelter faciliaty and create more isolated suites which can accomodate the specific needs of these survivor populations by..............;</t>
    </r>
    <r>
      <rPr>
        <sz val="11"/>
        <color rgb="FF7030A0"/>
        <rFont val="Calibri"/>
        <family val="2"/>
        <scheme val="minor"/>
      </rPr>
      <t xml:space="preserve">$50K in GRF </t>
    </r>
    <r>
      <rPr>
        <sz val="11"/>
        <color theme="1"/>
        <rFont val="Calibri"/>
        <family val="2"/>
        <scheme val="minor"/>
      </rPr>
      <t xml:space="preserve">to upgrade the entry ways to our shelter by installing automatic doors and most stable, permanent wheelchair ramps which will help make our services more accessible for survivors with disabiltiies; and </t>
    </r>
    <r>
      <rPr>
        <sz val="11"/>
        <color rgb="FF7030A0"/>
        <rFont val="Calibri"/>
        <family val="2"/>
        <scheme val="minor"/>
      </rPr>
      <t>$40K in GRF</t>
    </r>
    <r>
      <rPr>
        <sz val="11"/>
        <color theme="1"/>
        <rFont val="Calibri"/>
        <family val="2"/>
        <scheme val="minor"/>
      </rPr>
      <t xml:space="preserve"> to increase the safety of clients in general by upgrading our security systems in place on the building.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</si>
</sst>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rgb="FF000000"/>
      <name val="Times New Roman"/>
      <family val="1"/>
    </font>
    <font>
      <sz val="10"/>
      <name val="Arial"/>
      <family val="2"/>
    </font>
    <font>
      <sz val="11"/>
      <color rgb="FFFF0000"/>
      <name val="Calibri"/>
      <family val="2"/>
      <scheme val="minor"/>
    </font>
    <font>
      <b/>
      <sz val="11"/>
      <name val="Arial"/>
      <family val="2"/>
    </font>
    <font>
      <sz val="22"/>
      <color theme="1"/>
      <name val="Calibri"/>
      <family val="2"/>
      <scheme val="minor"/>
    </font>
    <font>
      <sz val="11"/>
      <color rgb="FF7030A0"/>
      <name val="Calibri"/>
      <family val="2"/>
      <scheme val="minor"/>
    </font>
    <font>
      <b/>
      <sz val="11"/>
      <color rgb="FF7030A0"/>
      <name val="Calibri"/>
      <family val="2"/>
      <scheme val="minor"/>
    </font>
    <font>
      <b/>
      <sz val="11"/>
      <color rgb="FFFF0000"/>
      <name val="Calibri"/>
      <family val="2"/>
      <scheme val="minor"/>
    </font>
    <font>
      <sz val="1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CCCCFF"/>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5" fillId="0" borderId="0"/>
  </cellStyleXfs>
  <cellXfs count="47">
    <xf numFmtId="0" fontId="0" fillId="0" borderId="0" xfId="0"/>
    <xf numFmtId="0" fontId="6" fillId="2" borderId="1" xfId="2" applyFont="1" applyFill="1" applyBorder="1" applyAlignment="1">
      <alignment vertical="top" wrapText="1"/>
    </xf>
    <xf numFmtId="0" fontId="6" fillId="2" borderId="0" xfId="2" applyFont="1" applyFill="1" applyAlignment="1">
      <alignment vertical="top" wrapText="1"/>
    </xf>
    <xf numFmtId="0" fontId="2" fillId="0" borderId="2"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0" fillId="2" borderId="2" xfId="0" applyFill="1" applyBorder="1"/>
    <xf numFmtId="44" fontId="0" fillId="0" borderId="2" xfId="1" applyFont="1" applyBorder="1" applyProtection="1">
      <protection locked="0"/>
    </xf>
    <xf numFmtId="44" fontId="0" fillId="3" borderId="2" xfId="1" applyFont="1" applyFill="1" applyBorder="1"/>
    <xf numFmtId="44" fontId="0" fillId="3" borderId="2" xfId="0" applyNumberFormat="1" applyFill="1" applyBorder="1"/>
    <xf numFmtId="0" fontId="0" fillId="0" borderId="2" xfId="0" applyBorder="1" applyAlignment="1" applyProtection="1">
      <alignment wrapText="1"/>
      <protection locked="0"/>
    </xf>
    <xf numFmtId="44" fontId="0" fillId="3" borderId="1" xfId="1" applyFont="1" applyFill="1" applyBorder="1"/>
    <xf numFmtId="44" fontId="0" fillId="3" borderId="4" xfId="1" applyFont="1" applyFill="1" applyBorder="1"/>
    <xf numFmtId="0" fontId="0" fillId="3" borderId="2" xfId="0" applyFill="1" applyBorder="1" applyAlignment="1">
      <alignment wrapText="1"/>
    </xf>
    <xf numFmtId="0" fontId="0" fillId="0" borderId="0" xfId="0" applyAlignment="1">
      <alignment horizontal="right"/>
    </xf>
    <xf numFmtId="14" fontId="0" fillId="0" borderId="5" xfId="0" applyNumberFormat="1" applyBorder="1" applyAlignment="1" applyProtection="1">
      <alignment horizontal="right"/>
      <protection locked="0"/>
    </xf>
    <xf numFmtId="0" fontId="0" fillId="2" borderId="0" xfId="0" applyFill="1" applyAlignment="1">
      <alignment horizontal="right"/>
    </xf>
    <xf numFmtId="14" fontId="0" fillId="2" borderId="5" xfId="0" applyNumberFormat="1" applyFill="1" applyBorder="1" applyAlignment="1" applyProtection="1">
      <alignment horizontal="right"/>
      <protection locked="0"/>
    </xf>
    <xf numFmtId="0" fontId="0" fillId="2" borderId="0" xfId="0" applyFill="1"/>
    <xf numFmtId="0" fontId="2" fillId="4" borderId="3" xfId="0" applyFont="1" applyFill="1" applyBorder="1" applyAlignment="1">
      <alignment horizontal="center" wrapText="1"/>
    </xf>
    <xf numFmtId="0" fontId="0" fillId="5" borderId="0" xfId="0" applyFill="1" applyAlignment="1">
      <alignment horizontal="center" wrapText="1"/>
    </xf>
    <xf numFmtId="0" fontId="0" fillId="6" borderId="0" xfId="0" applyFill="1" applyAlignment="1">
      <alignment wrapText="1"/>
    </xf>
    <xf numFmtId="0" fontId="0" fillId="7" borderId="0" xfId="0" applyFill="1"/>
    <xf numFmtId="0" fontId="0" fillId="5" borderId="0" xfId="0" applyFill="1"/>
    <xf numFmtId="0" fontId="0" fillId="7" borderId="0" xfId="0" applyFill="1" applyAlignment="1">
      <alignment wrapText="1"/>
    </xf>
    <xf numFmtId="0" fontId="6" fillId="0" borderId="2" xfId="2" applyFont="1" applyBorder="1" applyAlignment="1" applyProtection="1">
      <alignment vertical="top" wrapText="1"/>
      <protection locked="0"/>
    </xf>
    <xf numFmtId="0" fontId="6" fillId="0" borderId="1" xfId="2" applyFont="1" applyBorder="1" applyAlignment="1" applyProtection="1">
      <alignment vertical="top" wrapText="1"/>
      <protection locked="0"/>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8" fillId="4" borderId="7" xfId="2" applyFont="1" applyFill="1" applyBorder="1" applyAlignment="1" applyProtection="1">
      <alignment horizontal="center" vertical="top" wrapText="1"/>
      <protection locked="0"/>
    </xf>
    <xf numFmtId="0" fontId="8" fillId="4" borderId="8" xfId="2" applyFont="1" applyFill="1" applyBorder="1" applyAlignment="1" applyProtection="1">
      <alignment horizontal="center" vertical="top" wrapText="1"/>
      <protection locked="0"/>
    </xf>
    <xf numFmtId="0" fontId="8" fillId="4" borderId="9" xfId="2" applyFont="1" applyFill="1" applyBorder="1" applyAlignment="1" applyProtection="1">
      <alignment horizontal="center" vertical="top" wrapText="1"/>
      <protection locked="0"/>
    </xf>
    <xf numFmtId="0" fontId="8" fillId="4" borderId="10" xfId="2" applyFont="1" applyFill="1" applyBorder="1" applyAlignment="1" applyProtection="1">
      <alignment horizontal="center" vertical="top" wrapText="1"/>
      <protection locked="0"/>
    </xf>
    <xf numFmtId="0" fontId="8" fillId="4" borderId="0" xfId="2" applyFont="1" applyFill="1" applyAlignment="1" applyProtection="1">
      <alignment horizontal="center" vertical="top" wrapText="1"/>
      <protection locked="0"/>
    </xf>
    <xf numFmtId="0" fontId="8" fillId="4" borderId="11" xfId="2" applyFont="1" applyFill="1" applyBorder="1" applyAlignment="1" applyProtection="1">
      <alignment horizontal="center" vertical="top" wrapText="1"/>
      <protection locked="0"/>
    </xf>
    <xf numFmtId="0" fontId="8" fillId="4" borderId="12" xfId="2" applyFont="1" applyFill="1" applyBorder="1" applyAlignment="1" applyProtection="1">
      <alignment horizontal="center" vertical="top" wrapText="1"/>
      <protection locked="0"/>
    </xf>
    <xf numFmtId="0" fontId="8" fillId="4" borderId="5" xfId="2" applyFont="1" applyFill="1" applyBorder="1" applyAlignment="1" applyProtection="1">
      <alignment horizontal="center" vertical="top" wrapText="1"/>
      <protection locked="0"/>
    </xf>
    <xf numFmtId="0" fontId="8" fillId="4" borderId="13" xfId="2" applyFont="1" applyFill="1" applyBorder="1" applyAlignment="1" applyProtection="1">
      <alignment horizontal="center" vertical="top" wrapText="1"/>
      <protection locked="0"/>
    </xf>
    <xf numFmtId="0" fontId="0" fillId="2" borderId="5" xfId="0" applyFill="1" applyBorder="1" applyAlignment="1" applyProtection="1">
      <alignment horizontal="center"/>
      <protection locked="0"/>
    </xf>
    <xf numFmtId="0" fontId="0" fillId="0" borderId="0" xfId="0" applyAlignment="1">
      <alignment horizontal="left"/>
    </xf>
    <xf numFmtId="0" fontId="0" fillId="0" borderId="5" xfId="0" applyBorder="1" applyAlignment="1" applyProtection="1">
      <alignment horizontal="center"/>
      <protection locked="0"/>
    </xf>
    <xf numFmtId="14" fontId="0" fillId="0" borderId="0" xfId="0" applyNumberFormat="1" applyAlignment="1">
      <alignment horizontal="left"/>
    </xf>
    <xf numFmtId="0" fontId="2" fillId="2" borderId="6" xfId="0" applyFont="1" applyFill="1" applyBorder="1" applyAlignment="1">
      <alignment horizontal="center"/>
    </xf>
    <xf numFmtId="0" fontId="9" fillId="4" borderId="5" xfId="0" applyFont="1" applyFill="1" applyBorder="1" applyAlignment="1">
      <alignment horizontal="center"/>
    </xf>
    <xf numFmtId="0" fontId="0" fillId="7" borderId="8" xfId="0" applyFill="1" applyBorder="1" applyAlignment="1">
      <alignment horizontal="center" wrapText="1"/>
    </xf>
    <xf numFmtId="0" fontId="13" fillId="4" borderId="5" xfId="0" applyFont="1" applyFill="1" applyBorder="1" applyAlignment="1">
      <alignment horizontal="center"/>
    </xf>
  </cellXfs>
  <cellStyles count="3">
    <cellStyle name="Currency" xfId="1" builtinId="4"/>
    <cellStyle name="Normal" xfId="0" builtinId="0"/>
    <cellStyle name="Normal 4" xfId="2" xr:uid="{44A207F1-EA0A-42BB-90FA-91F38E8E5CD9}"/>
  </cellStyles>
  <dxfs count="32">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133350</xdr:colOff>
      <xdr:row>27</xdr:row>
      <xdr:rowOff>19050</xdr:rowOff>
    </xdr:from>
    <xdr:to>
      <xdr:col>2</xdr:col>
      <xdr:colOff>1098550</xdr:colOff>
      <xdr:row>28</xdr:row>
      <xdr:rowOff>590550</xdr:rowOff>
    </xdr:to>
    <xdr:sp macro="" textlink="">
      <xdr:nvSpPr>
        <xdr:cNvPr id="2" name="Arrow: Up 1">
          <a:extLst>
            <a:ext uri="{FF2B5EF4-FFF2-40B4-BE49-F238E27FC236}">
              <a16:creationId xmlns:a16="http://schemas.microsoft.com/office/drawing/2014/main" id="{B79E2AC2-6704-526C-6143-051C03BC1847}"/>
            </a:ext>
          </a:extLst>
        </xdr:cNvPr>
        <xdr:cNvSpPr/>
      </xdr:nvSpPr>
      <xdr:spPr>
        <a:xfrm>
          <a:off x="4483100" y="9144000"/>
          <a:ext cx="965200" cy="850900"/>
        </a:xfrm>
        <a:prstGeom prst="up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4866821</xdr:colOff>
      <xdr:row>23</xdr:row>
      <xdr:rowOff>57150</xdr:rowOff>
    </xdr:from>
    <xdr:to>
      <xdr:col>8</xdr:col>
      <xdr:colOff>589189</xdr:colOff>
      <xdr:row>28</xdr:row>
      <xdr:rowOff>370568</xdr:rowOff>
    </xdr:to>
    <xdr:sp macro="" textlink="">
      <xdr:nvSpPr>
        <xdr:cNvPr id="3" name="Arrow: Up 2">
          <a:extLst>
            <a:ext uri="{FF2B5EF4-FFF2-40B4-BE49-F238E27FC236}">
              <a16:creationId xmlns:a16="http://schemas.microsoft.com/office/drawing/2014/main" id="{7F8606EF-F602-4C90-AF97-13285DC266F2}"/>
            </a:ext>
          </a:extLst>
        </xdr:cNvPr>
        <xdr:cNvSpPr/>
      </xdr:nvSpPr>
      <xdr:spPr>
        <a:xfrm rot="19450607">
          <a:off x="16187964" y="8411936"/>
          <a:ext cx="1178832" cy="1293132"/>
        </a:xfrm>
        <a:prstGeom prst="up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1200150</xdr:colOff>
      <xdr:row>27</xdr:row>
      <xdr:rowOff>63500</xdr:rowOff>
    </xdr:from>
    <xdr:to>
      <xdr:col>4</xdr:col>
      <xdr:colOff>50800</xdr:colOff>
      <xdr:row>28</xdr:row>
      <xdr:rowOff>368300</xdr:rowOff>
    </xdr:to>
    <xdr:sp macro="" textlink="">
      <xdr:nvSpPr>
        <xdr:cNvPr id="4" name="Arrow: Up 3">
          <a:extLst>
            <a:ext uri="{FF2B5EF4-FFF2-40B4-BE49-F238E27FC236}">
              <a16:creationId xmlns:a16="http://schemas.microsoft.com/office/drawing/2014/main" id="{8720C421-4818-4461-A98C-9958FDD42061}"/>
            </a:ext>
          </a:extLst>
        </xdr:cNvPr>
        <xdr:cNvSpPr/>
      </xdr:nvSpPr>
      <xdr:spPr>
        <a:xfrm>
          <a:off x="5549900" y="9188450"/>
          <a:ext cx="984250" cy="584200"/>
        </a:xfrm>
        <a:prstGeom prst="up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27</xdr:row>
      <xdr:rowOff>19050</xdr:rowOff>
    </xdr:from>
    <xdr:to>
      <xdr:col>2</xdr:col>
      <xdr:colOff>1098550</xdr:colOff>
      <xdr:row>28</xdr:row>
      <xdr:rowOff>590550</xdr:rowOff>
    </xdr:to>
    <xdr:sp macro="" textlink="">
      <xdr:nvSpPr>
        <xdr:cNvPr id="2" name="Arrow: Up 1">
          <a:extLst>
            <a:ext uri="{FF2B5EF4-FFF2-40B4-BE49-F238E27FC236}">
              <a16:creationId xmlns:a16="http://schemas.microsoft.com/office/drawing/2014/main" id="{8B774ED1-2BAE-4965-BBB5-F240A2320B93}"/>
            </a:ext>
          </a:extLst>
        </xdr:cNvPr>
        <xdr:cNvSpPr/>
      </xdr:nvSpPr>
      <xdr:spPr>
        <a:xfrm>
          <a:off x="4483100" y="9144000"/>
          <a:ext cx="965200" cy="850900"/>
        </a:xfrm>
        <a:prstGeom prst="up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4535825</xdr:colOff>
      <xdr:row>24</xdr:row>
      <xdr:rowOff>27925</xdr:rowOff>
    </xdr:from>
    <xdr:to>
      <xdr:col>9</xdr:col>
      <xdr:colOff>168394</xdr:colOff>
      <xdr:row>28</xdr:row>
      <xdr:rowOff>525494</xdr:rowOff>
    </xdr:to>
    <xdr:sp macro="" textlink="">
      <xdr:nvSpPr>
        <xdr:cNvPr id="3" name="Arrow: Up 2">
          <a:extLst>
            <a:ext uri="{FF2B5EF4-FFF2-40B4-BE49-F238E27FC236}">
              <a16:creationId xmlns:a16="http://schemas.microsoft.com/office/drawing/2014/main" id="{53E314FD-0EAA-49DE-8FA8-2C1B5327367A}"/>
            </a:ext>
          </a:extLst>
        </xdr:cNvPr>
        <xdr:cNvSpPr/>
      </xdr:nvSpPr>
      <xdr:spPr>
        <a:xfrm rot="19623597">
          <a:off x="15707289" y="10655104"/>
          <a:ext cx="1388391" cy="1300390"/>
        </a:xfrm>
        <a:prstGeom prst="upArrow">
          <a:avLst>
            <a:gd name="adj1" fmla="val 50000"/>
            <a:gd name="adj2" fmla="val 51197"/>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1200150</xdr:colOff>
      <xdr:row>27</xdr:row>
      <xdr:rowOff>63500</xdr:rowOff>
    </xdr:from>
    <xdr:to>
      <xdr:col>4</xdr:col>
      <xdr:colOff>50800</xdr:colOff>
      <xdr:row>28</xdr:row>
      <xdr:rowOff>368300</xdr:rowOff>
    </xdr:to>
    <xdr:sp macro="" textlink="">
      <xdr:nvSpPr>
        <xdr:cNvPr id="4" name="Arrow: Up 3">
          <a:extLst>
            <a:ext uri="{FF2B5EF4-FFF2-40B4-BE49-F238E27FC236}">
              <a16:creationId xmlns:a16="http://schemas.microsoft.com/office/drawing/2014/main" id="{6A275AE1-DD39-4D4A-AA91-2AB82EEC0EFD}"/>
            </a:ext>
          </a:extLst>
        </xdr:cNvPr>
        <xdr:cNvSpPr/>
      </xdr:nvSpPr>
      <xdr:spPr>
        <a:xfrm>
          <a:off x="5549900" y="9188450"/>
          <a:ext cx="984250" cy="584200"/>
        </a:xfrm>
        <a:prstGeom prst="up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133350</xdr:colOff>
      <xdr:row>27</xdr:row>
      <xdr:rowOff>19050</xdr:rowOff>
    </xdr:from>
    <xdr:to>
      <xdr:col>2</xdr:col>
      <xdr:colOff>1098550</xdr:colOff>
      <xdr:row>28</xdr:row>
      <xdr:rowOff>590550</xdr:rowOff>
    </xdr:to>
    <xdr:sp macro="" textlink="">
      <xdr:nvSpPr>
        <xdr:cNvPr id="2" name="Arrow: Up 1">
          <a:extLst>
            <a:ext uri="{FF2B5EF4-FFF2-40B4-BE49-F238E27FC236}">
              <a16:creationId xmlns:a16="http://schemas.microsoft.com/office/drawing/2014/main" id="{90B81ECA-2245-4E16-8D55-3F3797665C2C}"/>
            </a:ext>
          </a:extLst>
        </xdr:cNvPr>
        <xdr:cNvSpPr/>
      </xdr:nvSpPr>
      <xdr:spPr>
        <a:xfrm>
          <a:off x="4483100" y="11938000"/>
          <a:ext cx="965200" cy="850900"/>
        </a:xfrm>
        <a:prstGeom prst="up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3798483</xdr:colOff>
      <xdr:row>22</xdr:row>
      <xdr:rowOff>5324</xdr:rowOff>
    </xdr:from>
    <xdr:to>
      <xdr:col>8</xdr:col>
      <xdr:colOff>363636</xdr:colOff>
      <xdr:row>28</xdr:row>
      <xdr:rowOff>142756</xdr:rowOff>
    </xdr:to>
    <xdr:sp macro="" textlink="">
      <xdr:nvSpPr>
        <xdr:cNvPr id="3" name="Arrow: Up 2">
          <a:extLst>
            <a:ext uri="{FF2B5EF4-FFF2-40B4-BE49-F238E27FC236}">
              <a16:creationId xmlns:a16="http://schemas.microsoft.com/office/drawing/2014/main" id="{B51867CB-7F0D-4C9D-B01E-153A8A4E632C}"/>
            </a:ext>
          </a:extLst>
        </xdr:cNvPr>
        <xdr:cNvSpPr/>
      </xdr:nvSpPr>
      <xdr:spPr>
        <a:xfrm rot="20191662">
          <a:off x="15119626" y="8686681"/>
          <a:ext cx="1382081" cy="1294039"/>
        </a:xfrm>
        <a:prstGeom prst="up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1200150</xdr:colOff>
      <xdr:row>27</xdr:row>
      <xdr:rowOff>63500</xdr:rowOff>
    </xdr:from>
    <xdr:to>
      <xdr:col>4</xdr:col>
      <xdr:colOff>50800</xdr:colOff>
      <xdr:row>28</xdr:row>
      <xdr:rowOff>368300</xdr:rowOff>
    </xdr:to>
    <xdr:sp macro="" textlink="">
      <xdr:nvSpPr>
        <xdr:cNvPr id="4" name="Arrow: Up 3">
          <a:extLst>
            <a:ext uri="{FF2B5EF4-FFF2-40B4-BE49-F238E27FC236}">
              <a16:creationId xmlns:a16="http://schemas.microsoft.com/office/drawing/2014/main" id="{B0151C78-A452-46F6-865E-965DFF038333}"/>
            </a:ext>
          </a:extLst>
        </xdr:cNvPr>
        <xdr:cNvSpPr/>
      </xdr:nvSpPr>
      <xdr:spPr>
        <a:xfrm>
          <a:off x="5549900" y="11982450"/>
          <a:ext cx="984250" cy="584200"/>
        </a:xfrm>
        <a:prstGeom prst="up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133350</xdr:colOff>
      <xdr:row>27</xdr:row>
      <xdr:rowOff>19050</xdr:rowOff>
    </xdr:from>
    <xdr:to>
      <xdr:col>2</xdr:col>
      <xdr:colOff>1098550</xdr:colOff>
      <xdr:row>28</xdr:row>
      <xdr:rowOff>590550</xdr:rowOff>
    </xdr:to>
    <xdr:sp macro="" textlink="">
      <xdr:nvSpPr>
        <xdr:cNvPr id="2" name="Arrow: Up 1">
          <a:extLst>
            <a:ext uri="{FF2B5EF4-FFF2-40B4-BE49-F238E27FC236}">
              <a16:creationId xmlns:a16="http://schemas.microsoft.com/office/drawing/2014/main" id="{D1A5033D-B1E5-42BE-B446-F90385E4BD90}"/>
            </a:ext>
          </a:extLst>
        </xdr:cNvPr>
        <xdr:cNvSpPr/>
      </xdr:nvSpPr>
      <xdr:spPr>
        <a:xfrm>
          <a:off x="4483100" y="11938000"/>
          <a:ext cx="965200" cy="850900"/>
        </a:xfrm>
        <a:prstGeom prst="up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3898944</xdr:colOff>
      <xdr:row>24</xdr:row>
      <xdr:rowOff>81019</xdr:rowOff>
    </xdr:from>
    <xdr:to>
      <xdr:col>9</xdr:col>
      <xdr:colOff>48379</xdr:colOff>
      <xdr:row>28</xdr:row>
      <xdr:rowOff>581762</xdr:rowOff>
    </xdr:to>
    <xdr:sp macro="" textlink="">
      <xdr:nvSpPr>
        <xdr:cNvPr id="3" name="Arrow: Up 2">
          <a:extLst>
            <a:ext uri="{FF2B5EF4-FFF2-40B4-BE49-F238E27FC236}">
              <a16:creationId xmlns:a16="http://schemas.microsoft.com/office/drawing/2014/main" id="{E5AA03ED-C6FD-43B1-8B80-2A35257B1E66}"/>
            </a:ext>
          </a:extLst>
        </xdr:cNvPr>
        <xdr:cNvSpPr/>
      </xdr:nvSpPr>
      <xdr:spPr>
        <a:xfrm rot="20191662">
          <a:off x="14934337" y="11061983"/>
          <a:ext cx="1442613" cy="1303565"/>
        </a:xfrm>
        <a:prstGeom prst="up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1200150</xdr:colOff>
      <xdr:row>27</xdr:row>
      <xdr:rowOff>63500</xdr:rowOff>
    </xdr:from>
    <xdr:to>
      <xdr:col>4</xdr:col>
      <xdr:colOff>50800</xdr:colOff>
      <xdr:row>28</xdr:row>
      <xdr:rowOff>368300</xdr:rowOff>
    </xdr:to>
    <xdr:sp macro="" textlink="">
      <xdr:nvSpPr>
        <xdr:cNvPr id="4" name="Arrow: Up 3">
          <a:extLst>
            <a:ext uri="{FF2B5EF4-FFF2-40B4-BE49-F238E27FC236}">
              <a16:creationId xmlns:a16="http://schemas.microsoft.com/office/drawing/2014/main" id="{AD809609-4C08-4D5B-AD7B-3E356465DD88}"/>
            </a:ext>
          </a:extLst>
        </xdr:cNvPr>
        <xdr:cNvSpPr/>
      </xdr:nvSpPr>
      <xdr:spPr>
        <a:xfrm>
          <a:off x="5549900" y="11982450"/>
          <a:ext cx="984250" cy="584200"/>
        </a:xfrm>
        <a:prstGeom prst="up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07749-DD59-487D-86A4-F75569DA0A6C}">
  <sheetPr>
    <tabColor rgb="FFFF0000"/>
    <pageSetUpPr fitToPage="1"/>
  </sheetPr>
  <dimension ref="A1:H36"/>
  <sheetViews>
    <sheetView zoomScale="70" zoomScaleNormal="70" workbookViewId="0">
      <selection activeCell="B4" sqref="B4:D4"/>
    </sheetView>
  </sheetViews>
  <sheetFormatPr defaultRowHeight="14.5" x14ac:dyDescent="0.35"/>
  <cols>
    <col min="1" max="1" width="45.7265625" customWidth="1"/>
    <col min="2" max="2" width="16.54296875" bestFit="1" customWidth="1"/>
    <col min="3" max="3" width="18" customWidth="1"/>
    <col min="4" max="4" width="19" customWidth="1"/>
    <col min="5" max="5" width="18.81640625" customWidth="1"/>
    <col min="6" max="7" width="22" customWidth="1"/>
    <col min="8" max="8" width="78.1796875" customWidth="1"/>
  </cols>
  <sheetData>
    <row r="1" spans="1:8" ht="18.5" x14ac:dyDescent="0.45">
      <c r="A1" s="27" t="s">
        <v>0</v>
      </c>
      <c r="B1" s="27"/>
      <c r="C1" s="27"/>
      <c r="D1" s="27"/>
      <c r="E1" s="27"/>
      <c r="F1" s="27"/>
      <c r="G1" s="27"/>
      <c r="H1" s="27"/>
    </row>
    <row r="2" spans="1:8" ht="15.5" x14ac:dyDescent="0.35">
      <c r="A2" s="28" t="s">
        <v>42</v>
      </c>
      <c r="B2" s="28"/>
      <c r="C2" s="28"/>
      <c r="D2" s="28"/>
      <c r="E2" s="28"/>
      <c r="F2" s="28"/>
      <c r="G2" s="28"/>
      <c r="H2" s="28"/>
    </row>
    <row r="3" spans="1:8" x14ac:dyDescent="0.35">
      <c r="A3" s="29" t="s">
        <v>1</v>
      </c>
      <c r="B3" s="29"/>
      <c r="C3" s="29"/>
      <c r="D3" s="29"/>
      <c r="E3" s="29"/>
      <c r="F3" s="29"/>
      <c r="G3" s="29"/>
      <c r="H3" s="29"/>
    </row>
    <row r="4" spans="1:8" ht="23.5" x14ac:dyDescent="0.55000000000000004">
      <c r="B4" s="46" t="s">
        <v>44</v>
      </c>
      <c r="C4" s="46"/>
      <c r="D4" s="46"/>
    </row>
    <row r="5" spans="1:8" ht="15" customHeight="1" x14ac:dyDescent="0.35">
      <c r="A5" s="1" t="s">
        <v>2</v>
      </c>
      <c r="B5" s="30" t="s">
        <v>45</v>
      </c>
      <c r="C5" s="31"/>
      <c r="D5" s="32"/>
      <c r="E5" s="1" t="s">
        <v>3</v>
      </c>
      <c r="F5" s="25"/>
      <c r="G5" s="26"/>
      <c r="H5" s="2"/>
    </row>
    <row r="6" spans="1:8" ht="15" customHeight="1" x14ac:dyDescent="0.35">
      <c r="A6" s="1" t="s">
        <v>4</v>
      </c>
      <c r="B6" s="33"/>
      <c r="C6" s="34"/>
      <c r="D6" s="35"/>
      <c r="E6" s="1" t="s">
        <v>5</v>
      </c>
      <c r="F6" s="25"/>
      <c r="G6" s="26"/>
      <c r="H6" s="2"/>
    </row>
    <row r="7" spans="1:8" ht="15" customHeight="1" x14ac:dyDescent="0.35">
      <c r="A7" s="1" t="s">
        <v>43</v>
      </c>
      <c r="B7" s="36"/>
      <c r="C7" s="37"/>
      <c r="D7" s="38"/>
      <c r="E7" s="1" t="s">
        <v>6</v>
      </c>
      <c r="F7" s="25"/>
      <c r="G7" s="26"/>
      <c r="H7" s="2"/>
    </row>
    <row r="8" spans="1:8" ht="15" customHeight="1" x14ac:dyDescent="0.35">
      <c r="A8" s="1" t="s">
        <v>7</v>
      </c>
      <c r="B8" s="30" t="s">
        <v>51</v>
      </c>
      <c r="C8" s="31"/>
      <c r="D8" s="32"/>
      <c r="E8" s="1" t="s">
        <v>8</v>
      </c>
      <c r="F8" s="25"/>
      <c r="G8" s="26"/>
      <c r="H8" s="2"/>
    </row>
    <row r="9" spans="1:8" ht="35" customHeight="1" x14ac:dyDescent="0.35">
      <c r="A9" s="1" t="s">
        <v>9</v>
      </c>
      <c r="B9" s="36"/>
      <c r="C9" s="37"/>
      <c r="D9" s="38"/>
      <c r="E9" s="1" t="s">
        <v>10</v>
      </c>
      <c r="F9" s="25"/>
      <c r="G9" s="26"/>
      <c r="H9" s="2"/>
    </row>
    <row r="10" spans="1:8" ht="15" customHeight="1" x14ac:dyDescent="0.35">
      <c r="A10" s="1" t="s">
        <v>11</v>
      </c>
      <c r="B10" s="25"/>
      <c r="C10" s="25"/>
      <c r="D10" s="25"/>
      <c r="E10" s="2"/>
      <c r="F10" s="2"/>
      <c r="G10" s="2"/>
      <c r="H10" s="2"/>
    </row>
    <row r="11" spans="1:8" ht="87" x14ac:dyDescent="0.35">
      <c r="A11" s="3" t="s">
        <v>12</v>
      </c>
      <c r="B11" s="4" t="s">
        <v>13</v>
      </c>
      <c r="C11" s="4" t="s">
        <v>14</v>
      </c>
      <c r="D11" s="4" t="s">
        <v>15</v>
      </c>
      <c r="E11" s="5" t="s">
        <v>16</v>
      </c>
      <c r="F11" s="5" t="s">
        <v>17</v>
      </c>
      <c r="G11" s="4" t="s">
        <v>18</v>
      </c>
      <c r="H11" s="19" t="s">
        <v>46</v>
      </c>
    </row>
    <row r="12" spans="1:8" ht="87" x14ac:dyDescent="0.35">
      <c r="A12" s="6" t="s">
        <v>19</v>
      </c>
      <c r="B12" s="7">
        <v>400000</v>
      </c>
      <c r="C12" s="7">
        <v>-35000</v>
      </c>
      <c r="D12" s="8">
        <f t="shared" ref="D12:D28" si="0">B12+C12</f>
        <v>365000</v>
      </c>
      <c r="E12" s="9">
        <f>IF(B12&lt;1000,0,IF(B12=0,0,B12-MAX(B12*0.1,1000)))</f>
        <v>360000</v>
      </c>
      <c r="F12" s="9">
        <f>IF(B12=0,0,B12+MAX(B12*0.1,1000))</f>
        <v>440000</v>
      </c>
      <c r="G12" s="8">
        <f t="shared" ref="G12:G28" si="1">F12-B12</f>
        <v>40000</v>
      </c>
      <c r="H12" s="10" t="s">
        <v>55</v>
      </c>
    </row>
    <row r="13" spans="1:8" ht="29" x14ac:dyDescent="0.35">
      <c r="A13" s="6" t="s">
        <v>20</v>
      </c>
      <c r="B13" s="7">
        <v>100000</v>
      </c>
      <c r="C13" s="7">
        <v>-12000</v>
      </c>
      <c r="D13" s="8">
        <f t="shared" si="0"/>
        <v>88000</v>
      </c>
      <c r="E13" s="9">
        <f t="shared" ref="E13:E26" si="2">IF(B13&lt;1000,0,IF(B13=0,0,B13-MAX(B13*0.1,1000)))</f>
        <v>90000</v>
      </c>
      <c r="F13" s="9">
        <f t="shared" ref="F13:F26" si="3">IF(B13=0,0,B13+MAX(B13*0.1,1000))</f>
        <v>110000</v>
      </c>
      <c r="G13" s="8">
        <f t="shared" si="1"/>
        <v>10000</v>
      </c>
      <c r="H13" s="10" t="s">
        <v>67</v>
      </c>
    </row>
    <row r="14" spans="1:8" x14ac:dyDescent="0.35">
      <c r="A14" s="6" t="s">
        <v>21</v>
      </c>
      <c r="B14" s="7">
        <v>5000</v>
      </c>
      <c r="C14" s="7">
        <v>0</v>
      </c>
      <c r="D14" s="8">
        <f t="shared" si="0"/>
        <v>5000</v>
      </c>
      <c r="E14" s="9">
        <f t="shared" si="2"/>
        <v>4000</v>
      </c>
      <c r="F14" s="9">
        <f t="shared" si="3"/>
        <v>6000</v>
      </c>
      <c r="G14" s="8">
        <f t="shared" si="1"/>
        <v>1000</v>
      </c>
      <c r="H14" s="10"/>
    </row>
    <row r="15" spans="1:8" x14ac:dyDescent="0.35">
      <c r="A15" s="6" t="s">
        <v>22</v>
      </c>
      <c r="B15" s="7">
        <v>0</v>
      </c>
      <c r="C15" s="7">
        <v>0</v>
      </c>
      <c r="D15" s="8">
        <f t="shared" si="0"/>
        <v>0</v>
      </c>
      <c r="E15" s="9">
        <f t="shared" si="2"/>
        <v>0</v>
      </c>
      <c r="F15" s="9">
        <f t="shared" si="3"/>
        <v>0</v>
      </c>
      <c r="G15" s="8">
        <f t="shared" si="1"/>
        <v>0</v>
      </c>
      <c r="H15" s="10"/>
    </row>
    <row r="16" spans="1:8" x14ac:dyDescent="0.35">
      <c r="A16" s="6" t="s">
        <v>23</v>
      </c>
      <c r="B16" s="7">
        <v>2500</v>
      </c>
      <c r="C16" s="7">
        <v>0</v>
      </c>
      <c r="D16" s="8">
        <f t="shared" si="0"/>
        <v>2500</v>
      </c>
      <c r="E16" s="9">
        <f t="shared" si="2"/>
        <v>1500</v>
      </c>
      <c r="F16" s="9">
        <f t="shared" si="3"/>
        <v>3500</v>
      </c>
      <c r="G16" s="8">
        <f t="shared" si="1"/>
        <v>1000</v>
      </c>
      <c r="H16" s="10"/>
    </row>
    <row r="17" spans="1:8" ht="116" x14ac:dyDescent="0.35">
      <c r="A17" s="6" t="s">
        <v>24</v>
      </c>
      <c r="B17" s="7">
        <v>150000</v>
      </c>
      <c r="C17" s="7">
        <v>-50000</v>
      </c>
      <c r="D17" s="8">
        <f t="shared" si="0"/>
        <v>100000</v>
      </c>
      <c r="E17" s="9">
        <f t="shared" si="2"/>
        <v>135000</v>
      </c>
      <c r="F17" s="9">
        <f t="shared" si="3"/>
        <v>165000</v>
      </c>
      <c r="G17" s="8">
        <f t="shared" si="1"/>
        <v>15000</v>
      </c>
      <c r="H17" s="10" t="s">
        <v>66</v>
      </c>
    </row>
    <row r="18" spans="1:8" x14ac:dyDescent="0.35">
      <c r="A18" s="6" t="s">
        <v>25</v>
      </c>
      <c r="B18" s="7">
        <v>0</v>
      </c>
      <c r="C18" s="7">
        <v>0</v>
      </c>
      <c r="D18" s="8">
        <f t="shared" si="0"/>
        <v>0</v>
      </c>
      <c r="E18" s="9">
        <f t="shared" si="2"/>
        <v>0</v>
      </c>
      <c r="F18" s="9">
        <f t="shared" si="3"/>
        <v>0</v>
      </c>
      <c r="G18" s="8">
        <f t="shared" si="1"/>
        <v>0</v>
      </c>
      <c r="H18" s="10"/>
    </row>
    <row r="19" spans="1:8" x14ac:dyDescent="0.35">
      <c r="A19" s="6" t="s">
        <v>26</v>
      </c>
      <c r="B19" s="7">
        <v>0</v>
      </c>
      <c r="C19" s="7">
        <v>0</v>
      </c>
      <c r="D19" s="8">
        <f t="shared" si="0"/>
        <v>0</v>
      </c>
      <c r="E19" s="9">
        <f t="shared" si="2"/>
        <v>0</v>
      </c>
      <c r="F19" s="9">
        <f t="shared" si="3"/>
        <v>0</v>
      </c>
      <c r="G19" s="8">
        <f t="shared" si="1"/>
        <v>0</v>
      </c>
      <c r="H19" s="10"/>
    </row>
    <row r="20" spans="1:8" ht="43.5" x14ac:dyDescent="0.35">
      <c r="A20" s="6" t="s">
        <v>27</v>
      </c>
      <c r="B20" s="7">
        <v>15000</v>
      </c>
      <c r="C20" s="7">
        <v>-3000</v>
      </c>
      <c r="D20" s="8">
        <f t="shared" si="0"/>
        <v>12000</v>
      </c>
      <c r="E20" s="9">
        <f t="shared" si="2"/>
        <v>13500</v>
      </c>
      <c r="F20" s="9">
        <f t="shared" si="3"/>
        <v>16500</v>
      </c>
      <c r="G20" s="8">
        <f t="shared" si="1"/>
        <v>1500</v>
      </c>
      <c r="H20" s="10" t="s">
        <v>56</v>
      </c>
    </row>
    <row r="21" spans="1:8" x14ac:dyDescent="0.35">
      <c r="A21" s="6" t="s">
        <v>28</v>
      </c>
      <c r="B21" s="7">
        <v>0</v>
      </c>
      <c r="C21" s="7">
        <v>0</v>
      </c>
      <c r="D21" s="8">
        <f t="shared" si="0"/>
        <v>0</v>
      </c>
      <c r="E21" s="9">
        <f t="shared" si="2"/>
        <v>0</v>
      </c>
      <c r="F21" s="9">
        <f t="shared" si="3"/>
        <v>0</v>
      </c>
      <c r="G21" s="8">
        <f t="shared" si="1"/>
        <v>0</v>
      </c>
      <c r="H21" s="10"/>
    </row>
    <row r="22" spans="1:8" x14ac:dyDescent="0.35">
      <c r="A22" s="6" t="s">
        <v>29</v>
      </c>
      <c r="B22" s="7">
        <v>10000</v>
      </c>
      <c r="C22" s="7">
        <v>0</v>
      </c>
      <c r="D22" s="8">
        <f t="shared" si="0"/>
        <v>10000</v>
      </c>
      <c r="E22" s="9">
        <f t="shared" si="2"/>
        <v>9000</v>
      </c>
      <c r="F22" s="9">
        <f t="shared" si="3"/>
        <v>11000</v>
      </c>
      <c r="G22" s="8">
        <f t="shared" si="1"/>
        <v>1000</v>
      </c>
      <c r="H22" s="10"/>
    </row>
    <row r="23" spans="1:8" x14ac:dyDescent="0.35">
      <c r="A23" s="6" t="s">
        <v>30</v>
      </c>
      <c r="B23" s="7">
        <v>10000</v>
      </c>
      <c r="C23" s="7">
        <v>0</v>
      </c>
      <c r="D23" s="8">
        <f t="shared" si="0"/>
        <v>10000</v>
      </c>
      <c r="E23" s="9">
        <f t="shared" si="2"/>
        <v>9000</v>
      </c>
      <c r="F23" s="9">
        <f t="shared" si="3"/>
        <v>11000</v>
      </c>
      <c r="G23" s="8">
        <f t="shared" si="1"/>
        <v>1000</v>
      </c>
      <c r="H23" s="10"/>
    </row>
    <row r="24" spans="1:8" x14ac:dyDescent="0.35">
      <c r="A24" s="6" t="s">
        <v>31</v>
      </c>
      <c r="B24" s="7">
        <v>7500</v>
      </c>
      <c r="C24" s="7">
        <v>0</v>
      </c>
      <c r="D24" s="8">
        <f t="shared" si="0"/>
        <v>7500</v>
      </c>
      <c r="E24" s="9">
        <f t="shared" si="2"/>
        <v>6500</v>
      </c>
      <c r="F24" s="9">
        <f t="shared" si="3"/>
        <v>8500</v>
      </c>
      <c r="G24" s="8">
        <f t="shared" si="1"/>
        <v>1000</v>
      </c>
      <c r="H24" s="10"/>
    </row>
    <row r="25" spans="1:8" x14ac:dyDescent="0.35">
      <c r="A25" s="6" t="s">
        <v>32</v>
      </c>
      <c r="B25" s="7">
        <v>0</v>
      </c>
      <c r="C25" s="7">
        <v>0</v>
      </c>
      <c r="D25" s="8">
        <f t="shared" si="0"/>
        <v>0</v>
      </c>
      <c r="E25" s="9">
        <f t="shared" si="2"/>
        <v>0</v>
      </c>
      <c r="F25" s="9">
        <f t="shared" si="3"/>
        <v>0</v>
      </c>
      <c r="G25" s="8">
        <f t="shared" si="1"/>
        <v>0</v>
      </c>
      <c r="H25" s="10"/>
    </row>
    <row r="26" spans="1:8" x14ac:dyDescent="0.35">
      <c r="A26" s="6" t="s">
        <v>33</v>
      </c>
      <c r="B26" s="7">
        <v>0</v>
      </c>
      <c r="C26" s="7">
        <v>0</v>
      </c>
      <c r="D26" s="8">
        <f t="shared" si="0"/>
        <v>0</v>
      </c>
      <c r="E26" s="9">
        <f t="shared" si="2"/>
        <v>0</v>
      </c>
      <c r="F26" s="9">
        <f t="shared" si="3"/>
        <v>0</v>
      </c>
      <c r="G26" s="8">
        <f t="shared" si="1"/>
        <v>0</v>
      </c>
      <c r="H26" s="10"/>
    </row>
    <row r="27" spans="1:8" x14ac:dyDescent="0.35">
      <c r="A27" s="6" t="s">
        <v>34</v>
      </c>
      <c r="B27" s="8">
        <f>SUM(B12:B26)</f>
        <v>700000</v>
      </c>
      <c r="C27" s="8">
        <f>SUM(C12:C26)</f>
        <v>-100000</v>
      </c>
      <c r="D27" s="8">
        <f>SUM(D12:D26)</f>
        <v>600000</v>
      </c>
      <c r="E27" s="11"/>
      <c r="F27" s="12"/>
      <c r="G27" s="8"/>
      <c r="H27" s="13"/>
    </row>
    <row r="28" spans="1:8" ht="22" customHeight="1" x14ac:dyDescent="0.35">
      <c r="A28" s="6" t="s">
        <v>35</v>
      </c>
      <c r="B28" s="7">
        <v>0</v>
      </c>
      <c r="C28" s="7">
        <v>0</v>
      </c>
      <c r="D28" s="8">
        <f t="shared" si="0"/>
        <v>0</v>
      </c>
      <c r="E28" s="9">
        <f>IF(B28&lt;1000,0,IF(B28=0,0,B28-MAX(B28*0.1,1000)))</f>
        <v>0</v>
      </c>
      <c r="F28" s="9">
        <f t="shared" ref="F28" si="4">IF(B28=0,0,B28+MAX(B28*0.1,1000))</f>
        <v>0</v>
      </c>
      <c r="G28" s="8">
        <f t="shared" si="1"/>
        <v>0</v>
      </c>
      <c r="H28" s="10"/>
    </row>
    <row r="29" spans="1:8" ht="59.5" customHeight="1" x14ac:dyDescent="0.35">
      <c r="B29" s="20" t="s">
        <v>47</v>
      </c>
      <c r="C29" s="23"/>
      <c r="D29" s="22" t="s">
        <v>49</v>
      </c>
      <c r="H29" s="21" t="s">
        <v>48</v>
      </c>
    </row>
    <row r="30" spans="1:8" x14ac:dyDescent="0.35">
      <c r="A30" s="14" t="s">
        <v>36</v>
      </c>
      <c r="B30" s="41"/>
      <c r="C30" s="41"/>
      <c r="D30" s="14" t="s">
        <v>37</v>
      </c>
      <c r="E30" s="15"/>
      <c r="F30" s="40"/>
      <c r="G30" s="40"/>
      <c r="H30" s="40"/>
    </row>
    <row r="31" spans="1:8" x14ac:dyDescent="0.35">
      <c r="E31" s="14"/>
      <c r="F31" s="42"/>
      <c r="G31" s="40"/>
      <c r="H31" s="40"/>
    </row>
    <row r="32" spans="1:8" ht="15" thickBot="1" x14ac:dyDescent="0.4">
      <c r="A32" s="43" t="s">
        <v>38</v>
      </c>
      <c r="B32" s="43"/>
      <c r="C32" s="43"/>
      <c r="D32" s="43"/>
      <c r="E32" s="43"/>
    </row>
    <row r="33" spans="1:8" x14ac:dyDescent="0.35">
      <c r="A33" s="16" t="s">
        <v>39</v>
      </c>
      <c r="B33" s="39"/>
      <c r="C33" s="39"/>
      <c r="D33" s="16" t="s">
        <v>40</v>
      </c>
      <c r="E33" s="17"/>
    </row>
    <row r="34" spans="1:8" x14ac:dyDescent="0.35">
      <c r="A34" s="16" t="s">
        <v>41</v>
      </c>
      <c r="B34" s="39"/>
      <c r="C34" s="39"/>
      <c r="D34" s="18"/>
      <c r="E34" s="18"/>
      <c r="F34" s="40"/>
      <c r="G34" s="40"/>
      <c r="H34" s="40"/>
    </row>
    <row r="36" spans="1:8" x14ac:dyDescent="0.35">
      <c r="F36" s="40"/>
      <c r="G36" s="40"/>
      <c r="H36" s="40"/>
    </row>
  </sheetData>
  <sheetProtection selectLockedCells="1"/>
  <mergeCells count="20">
    <mergeCell ref="F36:H36"/>
    <mergeCell ref="B10:D10"/>
    <mergeCell ref="B30:C30"/>
    <mergeCell ref="F30:H30"/>
    <mergeCell ref="F31:H31"/>
    <mergeCell ref="A32:E32"/>
    <mergeCell ref="B33:C33"/>
    <mergeCell ref="F8:G8"/>
    <mergeCell ref="F9:G9"/>
    <mergeCell ref="B8:D9"/>
    <mergeCell ref="B34:C34"/>
    <mergeCell ref="F34:H34"/>
    <mergeCell ref="F6:G6"/>
    <mergeCell ref="A1:H1"/>
    <mergeCell ref="A2:H2"/>
    <mergeCell ref="A3:H3"/>
    <mergeCell ref="F5:G5"/>
    <mergeCell ref="B5:D7"/>
    <mergeCell ref="B4:D4"/>
    <mergeCell ref="F7:G7"/>
  </mergeCells>
  <conditionalFormatting sqref="D14:D26">
    <cfRule type="cellIs" dxfId="31" priority="1" operator="notBetween">
      <formula>$E14</formula>
      <formula>$F14</formula>
    </cfRule>
  </conditionalFormatting>
  <conditionalFormatting sqref="D12">
    <cfRule type="cellIs" dxfId="30" priority="8" operator="notBetween">
      <formula>$E$14</formula>
      <formula>$F$14</formula>
    </cfRule>
  </conditionalFormatting>
  <conditionalFormatting sqref="D13">
    <cfRule type="cellIs" dxfId="29" priority="7" operator="notBetween">
      <formula>$E13</formula>
      <formula>$F13</formula>
    </cfRule>
  </conditionalFormatting>
  <conditionalFormatting sqref="D12">
    <cfRule type="cellIs" dxfId="28" priority="6" operator="notBetween">
      <formula>$E12</formula>
      <formula>$F12</formula>
    </cfRule>
  </conditionalFormatting>
  <conditionalFormatting sqref="E27">
    <cfRule type="cellIs" dxfId="27" priority="5" operator="notBetween">
      <formula>$E27</formula>
      <formula>$F27</formula>
    </cfRule>
  </conditionalFormatting>
  <conditionalFormatting sqref="F27">
    <cfRule type="cellIs" dxfId="26" priority="4" operator="notBetween">
      <formula>$E27</formula>
      <formula>$F27</formula>
    </cfRule>
  </conditionalFormatting>
  <conditionalFormatting sqref="E27">
    <cfRule type="cellIs" dxfId="25" priority="3" operator="notBetween">
      <formula>$E27</formula>
      <formula>$F27</formula>
    </cfRule>
  </conditionalFormatting>
  <conditionalFormatting sqref="F27">
    <cfRule type="cellIs" dxfId="24" priority="2" operator="notBetween">
      <formula>$E27</formula>
      <formula>$F27</formula>
    </cfRule>
  </conditionalFormatting>
  <pageMargins left="0.7" right="0.7" top="0.75" bottom="0.75" header="0.3" footer="0.3"/>
  <pageSetup scale="61"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F7795-BDB8-44EC-9027-BA2BEFF6238E}">
  <sheetPr>
    <tabColor rgb="FFFF0000"/>
    <pageSetUpPr fitToPage="1"/>
  </sheetPr>
  <dimension ref="A1:H36"/>
  <sheetViews>
    <sheetView zoomScale="70" zoomScaleNormal="70" workbookViewId="0">
      <selection activeCell="B4" sqref="B4:D4"/>
    </sheetView>
  </sheetViews>
  <sheetFormatPr defaultRowHeight="14.5" x14ac:dyDescent="0.35"/>
  <cols>
    <col min="1" max="1" width="45.7265625" customWidth="1"/>
    <col min="2" max="2" width="16.54296875" bestFit="1" customWidth="1"/>
    <col min="3" max="3" width="18" customWidth="1"/>
    <col min="4" max="4" width="16.81640625" customWidth="1"/>
    <col min="5" max="5" width="18.81640625" customWidth="1"/>
    <col min="6" max="7" width="22" customWidth="1"/>
    <col min="8" max="8" width="73.6328125" customWidth="1"/>
  </cols>
  <sheetData>
    <row r="1" spans="1:8" ht="18.5" x14ac:dyDescent="0.45">
      <c r="A1" s="27" t="s">
        <v>0</v>
      </c>
      <c r="B1" s="27"/>
      <c r="C1" s="27"/>
      <c r="D1" s="27"/>
      <c r="E1" s="27"/>
      <c r="F1" s="27"/>
      <c r="G1" s="27"/>
      <c r="H1" s="27"/>
    </row>
    <row r="2" spans="1:8" ht="15.5" x14ac:dyDescent="0.35">
      <c r="A2" s="28" t="s">
        <v>42</v>
      </c>
      <c r="B2" s="28"/>
      <c r="C2" s="28"/>
      <c r="D2" s="28"/>
      <c r="E2" s="28"/>
      <c r="F2" s="28"/>
      <c r="G2" s="28"/>
      <c r="H2" s="28"/>
    </row>
    <row r="3" spans="1:8" x14ac:dyDescent="0.35">
      <c r="A3" s="29" t="s">
        <v>1</v>
      </c>
      <c r="B3" s="29"/>
      <c r="C3" s="29"/>
      <c r="D3" s="29"/>
      <c r="E3" s="29"/>
      <c r="F3" s="29"/>
      <c r="G3" s="29"/>
      <c r="H3" s="29"/>
    </row>
    <row r="4" spans="1:8" ht="28.5" x14ac:dyDescent="0.65">
      <c r="B4" s="44" t="s">
        <v>44</v>
      </c>
      <c r="C4" s="44"/>
      <c r="D4" s="44"/>
    </row>
    <row r="5" spans="1:8" ht="31" customHeight="1" x14ac:dyDescent="0.35">
      <c r="A5" s="1" t="s">
        <v>2</v>
      </c>
      <c r="B5" s="30" t="s">
        <v>57</v>
      </c>
      <c r="C5" s="31"/>
      <c r="D5" s="32"/>
      <c r="E5" s="1" t="s">
        <v>3</v>
      </c>
      <c r="F5" s="25"/>
      <c r="G5" s="26"/>
      <c r="H5" s="2"/>
    </row>
    <row r="6" spans="1:8" ht="15" customHeight="1" x14ac:dyDescent="0.35">
      <c r="A6" s="1" t="s">
        <v>4</v>
      </c>
      <c r="B6" s="33"/>
      <c r="C6" s="34"/>
      <c r="D6" s="35"/>
      <c r="E6" s="1" t="s">
        <v>5</v>
      </c>
      <c r="F6" s="25"/>
      <c r="G6" s="26"/>
      <c r="H6" s="2"/>
    </row>
    <row r="7" spans="1:8" ht="15" customHeight="1" x14ac:dyDescent="0.35">
      <c r="A7" s="1" t="s">
        <v>43</v>
      </c>
      <c r="B7" s="36"/>
      <c r="C7" s="37"/>
      <c r="D7" s="38"/>
      <c r="E7" s="1" t="s">
        <v>6</v>
      </c>
      <c r="F7" s="25"/>
      <c r="G7" s="26"/>
      <c r="H7" s="2"/>
    </row>
    <row r="8" spans="1:8" ht="15" customHeight="1" x14ac:dyDescent="0.35">
      <c r="A8" s="1" t="s">
        <v>7</v>
      </c>
      <c r="B8" s="30" t="s">
        <v>51</v>
      </c>
      <c r="C8" s="31"/>
      <c r="D8" s="32"/>
      <c r="E8" s="1" t="s">
        <v>8</v>
      </c>
      <c r="F8" s="25"/>
      <c r="G8" s="26"/>
      <c r="H8" s="2"/>
    </row>
    <row r="9" spans="1:8" ht="31" customHeight="1" x14ac:dyDescent="0.35">
      <c r="A9" s="1" t="s">
        <v>9</v>
      </c>
      <c r="B9" s="36"/>
      <c r="C9" s="37"/>
      <c r="D9" s="38"/>
      <c r="E9" s="1" t="s">
        <v>10</v>
      </c>
      <c r="F9" s="25"/>
      <c r="G9" s="26"/>
      <c r="H9" s="2"/>
    </row>
    <row r="10" spans="1:8" ht="15" customHeight="1" x14ac:dyDescent="0.35">
      <c r="A10" s="1" t="s">
        <v>11</v>
      </c>
      <c r="B10" s="25"/>
      <c r="C10" s="25"/>
      <c r="D10" s="25"/>
      <c r="E10" s="2"/>
      <c r="F10" s="2"/>
      <c r="G10" s="2"/>
      <c r="H10" s="2"/>
    </row>
    <row r="11" spans="1:8" ht="87" x14ac:dyDescent="0.35">
      <c r="A11" s="3" t="s">
        <v>12</v>
      </c>
      <c r="B11" s="4" t="s">
        <v>13</v>
      </c>
      <c r="C11" s="4" t="s">
        <v>14</v>
      </c>
      <c r="D11" s="4" t="s">
        <v>15</v>
      </c>
      <c r="E11" s="5" t="s">
        <v>16</v>
      </c>
      <c r="F11" s="5" t="s">
        <v>17</v>
      </c>
      <c r="G11" s="4" t="s">
        <v>18</v>
      </c>
      <c r="H11" s="19" t="s">
        <v>46</v>
      </c>
    </row>
    <row r="12" spans="1:8" x14ac:dyDescent="0.35">
      <c r="A12" s="6" t="s">
        <v>19</v>
      </c>
      <c r="B12" s="7">
        <v>400000</v>
      </c>
      <c r="C12" s="7">
        <v>0</v>
      </c>
      <c r="D12" s="8">
        <f t="shared" ref="D12:D28" si="0">B12+C12</f>
        <v>400000</v>
      </c>
      <c r="E12" s="9">
        <f>IF(B12&lt;1000,0,IF(B12=0,0,B12-MAX(B12*0.1,1000)))</f>
        <v>360000</v>
      </c>
      <c r="F12" s="9">
        <f>IF(B12=0,0,B12+MAX(B12*0.1,1000))</f>
        <v>440000</v>
      </c>
      <c r="G12" s="8">
        <f t="shared" ref="G12:G28" si="1">F12-B12</f>
        <v>40000</v>
      </c>
      <c r="H12" s="10"/>
    </row>
    <row r="13" spans="1:8" x14ac:dyDescent="0.35">
      <c r="A13" s="6" t="s">
        <v>20</v>
      </c>
      <c r="B13" s="7">
        <v>100000</v>
      </c>
      <c r="C13" s="7">
        <v>0</v>
      </c>
      <c r="D13" s="8">
        <f t="shared" si="0"/>
        <v>100000</v>
      </c>
      <c r="E13" s="9">
        <f t="shared" ref="E13:E26" si="2">IF(B13&lt;1000,0,IF(B13=0,0,B13-MAX(B13*0.1,1000)))</f>
        <v>90000</v>
      </c>
      <c r="F13" s="9">
        <f t="shared" ref="F13:F26" si="3">IF(B13=0,0,B13+MAX(B13*0.1,1000))</f>
        <v>110000</v>
      </c>
      <c r="G13" s="8">
        <f t="shared" si="1"/>
        <v>10000</v>
      </c>
      <c r="H13" s="10"/>
    </row>
    <row r="14" spans="1:8" x14ac:dyDescent="0.35">
      <c r="A14" s="6" t="s">
        <v>21</v>
      </c>
      <c r="B14" s="7">
        <v>5000</v>
      </c>
      <c r="C14" s="7">
        <v>0</v>
      </c>
      <c r="D14" s="8">
        <f t="shared" si="0"/>
        <v>5000</v>
      </c>
      <c r="E14" s="9">
        <f t="shared" si="2"/>
        <v>4000</v>
      </c>
      <c r="F14" s="9">
        <f t="shared" si="3"/>
        <v>6000</v>
      </c>
      <c r="G14" s="8">
        <f t="shared" si="1"/>
        <v>1000</v>
      </c>
      <c r="H14" s="10"/>
    </row>
    <row r="15" spans="1:8" x14ac:dyDescent="0.35">
      <c r="A15" s="6" t="s">
        <v>22</v>
      </c>
      <c r="B15" s="7">
        <v>0</v>
      </c>
      <c r="C15" s="7">
        <v>0</v>
      </c>
      <c r="D15" s="8">
        <f t="shared" si="0"/>
        <v>0</v>
      </c>
      <c r="E15" s="9">
        <f t="shared" si="2"/>
        <v>0</v>
      </c>
      <c r="F15" s="9">
        <f t="shared" si="3"/>
        <v>0</v>
      </c>
      <c r="G15" s="8">
        <f t="shared" si="1"/>
        <v>0</v>
      </c>
      <c r="H15" s="10"/>
    </row>
    <row r="16" spans="1:8" x14ac:dyDescent="0.35">
      <c r="A16" s="6" t="s">
        <v>23</v>
      </c>
      <c r="B16" s="7">
        <v>2500</v>
      </c>
      <c r="C16" s="7">
        <v>0</v>
      </c>
      <c r="D16" s="8">
        <f t="shared" si="0"/>
        <v>2500</v>
      </c>
      <c r="E16" s="9">
        <f t="shared" si="2"/>
        <v>1500</v>
      </c>
      <c r="F16" s="9">
        <f t="shared" si="3"/>
        <v>3500</v>
      </c>
      <c r="G16" s="8">
        <f t="shared" si="1"/>
        <v>1000</v>
      </c>
      <c r="H16" s="10"/>
    </row>
    <row r="17" spans="1:8" ht="310" customHeight="1" x14ac:dyDescent="0.35">
      <c r="A17" s="6" t="s">
        <v>24</v>
      </c>
      <c r="B17" s="7">
        <v>150000</v>
      </c>
      <c r="C17" s="7">
        <f>-100000+15000+20000+5000</f>
        <v>-60000</v>
      </c>
      <c r="D17" s="8">
        <f t="shared" si="0"/>
        <v>90000</v>
      </c>
      <c r="E17" s="9">
        <f t="shared" si="2"/>
        <v>135000</v>
      </c>
      <c r="F17" s="9">
        <f t="shared" si="3"/>
        <v>165000</v>
      </c>
      <c r="G17" s="8">
        <f t="shared" si="1"/>
        <v>15000</v>
      </c>
      <c r="H17" s="10" t="s">
        <v>54</v>
      </c>
    </row>
    <row r="18" spans="1:8" x14ac:dyDescent="0.35">
      <c r="A18" s="6" t="s">
        <v>25</v>
      </c>
      <c r="B18" s="7">
        <v>0</v>
      </c>
      <c r="C18" s="7">
        <v>0</v>
      </c>
      <c r="D18" s="8">
        <f t="shared" si="0"/>
        <v>0</v>
      </c>
      <c r="E18" s="9">
        <f t="shared" si="2"/>
        <v>0</v>
      </c>
      <c r="F18" s="9">
        <f t="shared" si="3"/>
        <v>0</v>
      </c>
      <c r="G18" s="8">
        <f t="shared" si="1"/>
        <v>0</v>
      </c>
      <c r="H18" s="10"/>
    </row>
    <row r="19" spans="1:8" x14ac:dyDescent="0.35">
      <c r="A19" s="6" t="s">
        <v>26</v>
      </c>
      <c r="B19" s="7">
        <v>0</v>
      </c>
      <c r="C19" s="7">
        <v>0</v>
      </c>
      <c r="D19" s="8">
        <f t="shared" si="0"/>
        <v>0</v>
      </c>
      <c r="E19" s="9">
        <f t="shared" si="2"/>
        <v>0</v>
      </c>
      <c r="F19" s="9">
        <f t="shared" si="3"/>
        <v>0</v>
      </c>
      <c r="G19" s="8">
        <f t="shared" si="1"/>
        <v>0</v>
      </c>
      <c r="H19" s="10"/>
    </row>
    <row r="20" spans="1:8" x14ac:dyDescent="0.35">
      <c r="A20" s="6" t="s">
        <v>27</v>
      </c>
      <c r="B20" s="7">
        <v>15000</v>
      </c>
      <c r="C20" s="7">
        <v>0</v>
      </c>
      <c r="D20" s="8">
        <f t="shared" si="0"/>
        <v>15000</v>
      </c>
      <c r="E20" s="9">
        <f t="shared" si="2"/>
        <v>13500</v>
      </c>
      <c r="F20" s="9">
        <f t="shared" si="3"/>
        <v>16500</v>
      </c>
      <c r="G20" s="8">
        <f t="shared" si="1"/>
        <v>1500</v>
      </c>
      <c r="H20" s="10"/>
    </row>
    <row r="21" spans="1:8" x14ac:dyDescent="0.35">
      <c r="A21" s="6" t="s">
        <v>28</v>
      </c>
      <c r="B21" s="7">
        <v>0</v>
      </c>
      <c r="C21" s="7">
        <v>0</v>
      </c>
      <c r="D21" s="8">
        <f t="shared" si="0"/>
        <v>0</v>
      </c>
      <c r="E21" s="9">
        <f t="shared" si="2"/>
        <v>0</v>
      </c>
      <c r="F21" s="9">
        <f t="shared" si="3"/>
        <v>0</v>
      </c>
      <c r="G21" s="8">
        <f t="shared" si="1"/>
        <v>0</v>
      </c>
      <c r="H21" s="10"/>
    </row>
    <row r="22" spans="1:8" x14ac:dyDescent="0.35">
      <c r="A22" s="6" t="s">
        <v>29</v>
      </c>
      <c r="B22" s="7">
        <v>10000</v>
      </c>
      <c r="C22" s="7">
        <v>0</v>
      </c>
      <c r="D22" s="8">
        <f t="shared" si="0"/>
        <v>10000</v>
      </c>
      <c r="E22" s="9">
        <f t="shared" si="2"/>
        <v>9000</v>
      </c>
      <c r="F22" s="9">
        <f t="shared" si="3"/>
        <v>11000</v>
      </c>
      <c r="G22" s="8">
        <f t="shared" si="1"/>
        <v>1000</v>
      </c>
      <c r="H22" s="10"/>
    </row>
    <row r="23" spans="1:8" ht="87" x14ac:dyDescent="0.35">
      <c r="A23" s="6" t="s">
        <v>30</v>
      </c>
      <c r="B23" s="7">
        <v>10000</v>
      </c>
      <c r="C23" s="7">
        <v>7000</v>
      </c>
      <c r="D23" s="8">
        <f t="shared" si="0"/>
        <v>17000</v>
      </c>
      <c r="E23" s="9">
        <f t="shared" si="2"/>
        <v>9000</v>
      </c>
      <c r="F23" s="9">
        <f t="shared" si="3"/>
        <v>11000</v>
      </c>
      <c r="G23" s="8">
        <f t="shared" si="1"/>
        <v>1000</v>
      </c>
      <c r="H23" s="10" t="s">
        <v>53</v>
      </c>
    </row>
    <row r="24" spans="1:8" x14ac:dyDescent="0.35">
      <c r="A24" s="6" t="s">
        <v>31</v>
      </c>
      <c r="B24" s="7">
        <v>7500</v>
      </c>
      <c r="C24" s="7">
        <v>0</v>
      </c>
      <c r="D24" s="8">
        <f t="shared" si="0"/>
        <v>7500</v>
      </c>
      <c r="E24" s="9">
        <f t="shared" si="2"/>
        <v>6500</v>
      </c>
      <c r="F24" s="9">
        <f t="shared" si="3"/>
        <v>8500</v>
      </c>
      <c r="G24" s="8">
        <f t="shared" si="1"/>
        <v>1000</v>
      </c>
      <c r="H24" s="10"/>
    </row>
    <row r="25" spans="1:8" x14ac:dyDescent="0.35">
      <c r="A25" s="6" t="s">
        <v>32</v>
      </c>
      <c r="B25" s="7">
        <v>0</v>
      </c>
      <c r="C25" s="7">
        <v>0</v>
      </c>
      <c r="D25" s="8">
        <f t="shared" si="0"/>
        <v>0</v>
      </c>
      <c r="E25" s="9">
        <f t="shared" si="2"/>
        <v>0</v>
      </c>
      <c r="F25" s="9">
        <f t="shared" si="3"/>
        <v>0</v>
      </c>
      <c r="G25" s="8">
        <f t="shared" si="1"/>
        <v>0</v>
      </c>
      <c r="H25" s="10"/>
    </row>
    <row r="26" spans="1:8" x14ac:dyDescent="0.35">
      <c r="A26" s="6" t="s">
        <v>33</v>
      </c>
      <c r="B26" s="7">
        <v>0</v>
      </c>
      <c r="C26" s="7">
        <v>0</v>
      </c>
      <c r="D26" s="8">
        <f t="shared" si="0"/>
        <v>0</v>
      </c>
      <c r="E26" s="9">
        <f t="shared" si="2"/>
        <v>0</v>
      </c>
      <c r="F26" s="9">
        <f t="shared" si="3"/>
        <v>0</v>
      </c>
      <c r="G26" s="8">
        <f t="shared" si="1"/>
        <v>0</v>
      </c>
      <c r="H26" s="10"/>
    </row>
    <row r="27" spans="1:8" x14ac:dyDescent="0.35">
      <c r="A27" s="6" t="s">
        <v>34</v>
      </c>
      <c r="B27" s="8">
        <f>SUM(B12:B26)</f>
        <v>700000</v>
      </c>
      <c r="C27" s="8">
        <f>SUM(C12:C26)</f>
        <v>-53000</v>
      </c>
      <c r="D27" s="8">
        <f>SUM(D12:D26)</f>
        <v>647000</v>
      </c>
      <c r="E27" s="11"/>
      <c r="F27" s="12"/>
      <c r="G27" s="8"/>
      <c r="H27" s="13"/>
    </row>
    <row r="28" spans="1:8" ht="22" customHeight="1" x14ac:dyDescent="0.35">
      <c r="A28" s="6" t="s">
        <v>35</v>
      </c>
      <c r="B28" s="7">
        <v>0</v>
      </c>
      <c r="C28" s="7">
        <v>0</v>
      </c>
      <c r="D28" s="8">
        <f t="shared" si="0"/>
        <v>0</v>
      </c>
      <c r="E28" s="9">
        <f>IF(B28&lt;1000,0,IF(B28=0,0,B28-MAX(B28*0.1,1000)))</f>
        <v>0</v>
      </c>
      <c r="F28" s="9">
        <f t="shared" ref="F28" si="4">IF(B28=0,0,B28+MAX(B28*0.1,1000))</f>
        <v>0</v>
      </c>
      <c r="G28" s="8">
        <f t="shared" si="1"/>
        <v>0</v>
      </c>
      <c r="H28" s="10"/>
    </row>
    <row r="29" spans="1:8" ht="59.5" customHeight="1" x14ac:dyDescent="0.35">
      <c r="B29" s="20" t="s">
        <v>59</v>
      </c>
      <c r="C29" s="23"/>
      <c r="D29" s="24" t="s">
        <v>58</v>
      </c>
      <c r="H29" s="21" t="s">
        <v>52</v>
      </c>
    </row>
    <row r="30" spans="1:8" x14ac:dyDescent="0.35">
      <c r="A30" s="14" t="s">
        <v>36</v>
      </c>
      <c r="B30" s="41"/>
      <c r="C30" s="41"/>
      <c r="D30" s="14" t="s">
        <v>37</v>
      </c>
      <c r="E30" s="15"/>
      <c r="F30" s="40"/>
      <c r="G30" s="40"/>
      <c r="H30" s="40"/>
    </row>
    <row r="31" spans="1:8" x14ac:dyDescent="0.35">
      <c r="E31" s="14"/>
      <c r="F31" s="42"/>
      <c r="G31" s="40"/>
      <c r="H31" s="40"/>
    </row>
    <row r="32" spans="1:8" ht="15" thickBot="1" x14ac:dyDescent="0.4">
      <c r="A32" s="43" t="s">
        <v>38</v>
      </c>
      <c r="B32" s="43"/>
      <c r="C32" s="43"/>
      <c r="D32" s="43"/>
      <c r="E32" s="43"/>
    </row>
    <row r="33" spans="1:8" x14ac:dyDescent="0.35">
      <c r="A33" s="16" t="s">
        <v>39</v>
      </c>
      <c r="B33" s="39"/>
      <c r="C33" s="39"/>
      <c r="D33" s="16" t="s">
        <v>40</v>
      </c>
      <c r="E33" s="17"/>
    </row>
    <row r="34" spans="1:8" x14ac:dyDescent="0.35">
      <c r="A34" s="16" t="s">
        <v>41</v>
      </c>
      <c r="B34" s="39"/>
      <c r="C34" s="39"/>
      <c r="D34" s="18"/>
      <c r="E34" s="18"/>
      <c r="F34" s="40"/>
      <c r="G34" s="40"/>
      <c r="H34" s="40"/>
    </row>
    <row r="36" spans="1:8" x14ac:dyDescent="0.35">
      <c r="F36" s="40"/>
      <c r="G36" s="40"/>
      <c r="H36" s="40"/>
    </row>
  </sheetData>
  <sheetProtection selectLockedCells="1"/>
  <mergeCells count="20">
    <mergeCell ref="A1:H1"/>
    <mergeCell ref="A2:H2"/>
    <mergeCell ref="A3:H3"/>
    <mergeCell ref="B4:D4"/>
    <mergeCell ref="B5:D7"/>
    <mergeCell ref="F5:G5"/>
    <mergeCell ref="F6:G6"/>
    <mergeCell ref="F7:G7"/>
    <mergeCell ref="F36:H36"/>
    <mergeCell ref="B8:D9"/>
    <mergeCell ref="F8:G8"/>
    <mergeCell ref="F9:G9"/>
    <mergeCell ref="B10:D10"/>
    <mergeCell ref="B30:C30"/>
    <mergeCell ref="F30:H30"/>
    <mergeCell ref="F31:H31"/>
    <mergeCell ref="A32:E32"/>
    <mergeCell ref="B33:C33"/>
    <mergeCell ref="B34:C34"/>
    <mergeCell ref="F34:H34"/>
  </mergeCells>
  <conditionalFormatting sqref="D14:D26">
    <cfRule type="cellIs" dxfId="23" priority="1" operator="notBetween">
      <formula>$E14</formula>
      <formula>$F14</formula>
    </cfRule>
  </conditionalFormatting>
  <conditionalFormatting sqref="D12">
    <cfRule type="cellIs" dxfId="22" priority="8" operator="notBetween">
      <formula>$E$14</formula>
      <formula>$F$14</formula>
    </cfRule>
  </conditionalFormatting>
  <conditionalFormatting sqref="D13">
    <cfRule type="cellIs" dxfId="21" priority="7" operator="notBetween">
      <formula>$E13</formula>
      <formula>$F13</formula>
    </cfRule>
  </conditionalFormatting>
  <conditionalFormatting sqref="D12">
    <cfRule type="cellIs" dxfId="20" priority="6" operator="notBetween">
      <formula>$E12</formula>
      <formula>$F12</formula>
    </cfRule>
  </conditionalFormatting>
  <conditionalFormatting sqref="E27">
    <cfRule type="cellIs" dxfId="19" priority="5" operator="notBetween">
      <formula>$E27</formula>
      <formula>$F27</formula>
    </cfRule>
  </conditionalFormatting>
  <conditionalFormatting sqref="F27">
    <cfRule type="cellIs" dxfId="18" priority="4" operator="notBetween">
      <formula>$E27</formula>
      <formula>$F27</formula>
    </cfRule>
  </conditionalFormatting>
  <conditionalFormatting sqref="E27">
    <cfRule type="cellIs" dxfId="17" priority="3" operator="notBetween">
      <formula>$E27</formula>
      <formula>$F27</formula>
    </cfRule>
  </conditionalFormatting>
  <conditionalFormatting sqref="F27">
    <cfRule type="cellIs" dxfId="16" priority="2" operator="notBetween">
      <formula>$E27</formula>
      <formula>$F27</formula>
    </cfRule>
  </conditionalFormatting>
  <pageMargins left="0.7" right="0.7" top="0.75" bottom="0.75" header="0.3" footer="0.3"/>
  <pageSetup scale="61"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D39D9-FA99-405D-8E9D-4D32B1D77FB7}">
  <sheetPr>
    <tabColor rgb="FF00B0F0"/>
    <pageSetUpPr fitToPage="1"/>
  </sheetPr>
  <dimension ref="A1:H36"/>
  <sheetViews>
    <sheetView topLeftCell="A11" zoomScale="70" zoomScaleNormal="70" workbookViewId="0">
      <selection activeCell="H11" sqref="H11"/>
    </sheetView>
  </sheetViews>
  <sheetFormatPr defaultRowHeight="14.5" x14ac:dyDescent="0.35"/>
  <cols>
    <col min="1" max="1" width="45.7265625" customWidth="1"/>
    <col min="2" max="2" width="16.54296875" bestFit="1" customWidth="1"/>
    <col min="3" max="3" width="18" customWidth="1"/>
    <col min="4" max="5" width="18.81640625" customWidth="1"/>
    <col min="6" max="7" width="22" customWidth="1"/>
    <col min="8" max="8" width="68.90625" customWidth="1"/>
  </cols>
  <sheetData>
    <row r="1" spans="1:8" ht="18.5" x14ac:dyDescent="0.45">
      <c r="A1" s="27" t="s">
        <v>0</v>
      </c>
      <c r="B1" s="27"/>
      <c r="C1" s="27"/>
      <c r="D1" s="27"/>
      <c r="E1" s="27"/>
      <c r="F1" s="27"/>
      <c r="G1" s="27"/>
      <c r="H1" s="27"/>
    </row>
    <row r="2" spans="1:8" ht="15.5" x14ac:dyDescent="0.35">
      <c r="A2" s="28" t="s">
        <v>42</v>
      </c>
      <c r="B2" s="28"/>
      <c r="C2" s="28"/>
      <c r="D2" s="28"/>
      <c r="E2" s="28"/>
      <c r="F2" s="28"/>
      <c r="G2" s="28"/>
      <c r="H2" s="28"/>
    </row>
    <row r="3" spans="1:8" x14ac:dyDescent="0.35">
      <c r="A3" s="29" t="s">
        <v>1</v>
      </c>
      <c r="B3" s="29"/>
      <c r="C3" s="29"/>
      <c r="D3" s="29"/>
      <c r="E3" s="29"/>
      <c r="F3" s="29"/>
      <c r="G3" s="29"/>
      <c r="H3" s="29"/>
    </row>
    <row r="4" spans="1:8" ht="28.5" x14ac:dyDescent="0.65">
      <c r="B4" s="44" t="s">
        <v>44</v>
      </c>
      <c r="C4" s="44"/>
      <c r="D4" s="44"/>
    </row>
    <row r="5" spans="1:8" ht="31" customHeight="1" x14ac:dyDescent="0.35">
      <c r="A5" s="1" t="s">
        <v>2</v>
      </c>
      <c r="B5" s="30" t="s">
        <v>50</v>
      </c>
      <c r="C5" s="31"/>
      <c r="D5" s="32"/>
      <c r="E5" s="1" t="s">
        <v>3</v>
      </c>
      <c r="F5" s="25"/>
      <c r="G5" s="26"/>
      <c r="H5" s="2"/>
    </row>
    <row r="6" spans="1:8" ht="15" customHeight="1" x14ac:dyDescent="0.35">
      <c r="A6" s="1" t="s">
        <v>4</v>
      </c>
      <c r="B6" s="33"/>
      <c r="C6" s="34"/>
      <c r="D6" s="35"/>
      <c r="E6" s="1" t="s">
        <v>5</v>
      </c>
      <c r="F6" s="25"/>
      <c r="G6" s="26"/>
      <c r="H6" s="2"/>
    </row>
    <row r="7" spans="1:8" ht="15" customHeight="1" x14ac:dyDescent="0.35">
      <c r="A7" s="1" t="s">
        <v>43</v>
      </c>
      <c r="B7" s="36"/>
      <c r="C7" s="37"/>
      <c r="D7" s="38"/>
      <c r="E7" s="1" t="s">
        <v>6</v>
      </c>
      <c r="F7" s="25"/>
      <c r="G7" s="26"/>
      <c r="H7" s="2"/>
    </row>
    <row r="8" spans="1:8" ht="48.5" customHeight="1" x14ac:dyDescent="0.35">
      <c r="A8" s="1" t="s">
        <v>7</v>
      </c>
      <c r="B8" s="30" t="s">
        <v>61</v>
      </c>
      <c r="C8" s="31"/>
      <c r="D8" s="32"/>
      <c r="E8" s="1" t="s">
        <v>8</v>
      </c>
      <c r="F8" s="25"/>
      <c r="G8" s="26"/>
      <c r="H8" s="2"/>
    </row>
    <row r="9" spans="1:8" ht="15" customHeight="1" x14ac:dyDescent="0.35">
      <c r="A9" s="1" t="s">
        <v>9</v>
      </c>
      <c r="B9" s="36"/>
      <c r="C9" s="37"/>
      <c r="D9" s="38"/>
      <c r="E9" s="1" t="s">
        <v>10</v>
      </c>
      <c r="F9" s="25"/>
      <c r="G9" s="26"/>
      <c r="H9" s="2"/>
    </row>
    <row r="10" spans="1:8" ht="15" customHeight="1" x14ac:dyDescent="0.35">
      <c r="A10" s="1" t="s">
        <v>11</v>
      </c>
      <c r="B10" s="25"/>
      <c r="C10" s="25"/>
      <c r="D10" s="25"/>
      <c r="E10" s="2"/>
      <c r="F10" s="2"/>
      <c r="G10" s="2"/>
      <c r="H10" s="2"/>
    </row>
    <row r="11" spans="1:8" ht="87" x14ac:dyDescent="0.35">
      <c r="A11" s="3" t="s">
        <v>12</v>
      </c>
      <c r="B11" s="4" t="s">
        <v>13</v>
      </c>
      <c r="C11" s="4" t="s">
        <v>14</v>
      </c>
      <c r="D11" s="4" t="s">
        <v>15</v>
      </c>
      <c r="E11" s="5" t="s">
        <v>16</v>
      </c>
      <c r="F11" s="5" t="s">
        <v>17</v>
      </c>
      <c r="G11" s="4" t="s">
        <v>18</v>
      </c>
      <c r="H11" s="19" t="s">
        <v>46</v>
      </c>
    </row>
    <row r="12" spans="1:8" x14ac:dyDescent="0.35">
      <c r="A12" s="6" t="s">
        <v>19</v>
      </c>
      <c r="B12" s="7">
        <v>400000</v>
      </c>
      <c r="C12" s="7">
        <v>0</v>
      </c>
      <c r="D12" s="8">
        <f t="shared" ref="D12:D28" si="0">B12+C12</f>
        <v>400000</v>
      </c>
      <c r="E12" s="9">
        <f>IF(B12&lt;1000,0,IF(B12=0,0,B12-MAX(B12*0.1,1000)))</f>
        <v>360000</v>
      </c>
      <c r="F12" s="9">
        <f>IF(B12=0,0,B12+MAX(B12*0.1,1000))</f>
        <v>440000</v>
      </c>
      <c r="G12" s="8">
        <f t="shared" ref="G12:G28" si="1">F12-B12</f>
        <v>40000</v>
      </c>
      <c r="H12" s="10"/>
    </row>
    <row r="13" spans="1:8" x14ac:dyDescent="0.35">
      <c r="A13" s="6" t="s">
        <v>20</v>
      </c>
      <c r="B13" s="7">
        <v>100000</v>
      </c>
      <c r="C13" s="7">
        <v>0</v>
      </c>
      <c r="D13" s="8">
        <f t="shared" si="0"/>
        <v>100000</v>
      </c>
      <c r="E13" s="9">
        <f t="shared" ref="E13:E26" si="2">IF(B13&lt;1000,0,IF(B13=0,0,B13-MAX(B13*0.1,1000)))</f>
        <v>90000</v>
      </c>
      <c r="F13" s="9">
        <f t="shared" ref="F13:F26" si="3">IF(B13=0,0,B13+MAX(B13*0.1,1000))</f>
        <v>110000</v>
      </c>
      <c r="G13" s="8">
        <f t="shared" si="1"/>
        <v>10000</v>
      </c>
      <c r="H13" s="10"/>
    </row>
    <row r="14" spans="1:8" x14ac:dyDescent="0.35">
      <c r="A14" s="6" t="s">
        <v>21</v>
      </c>
      <c r="B14" s="7">
        <v>5000</v>
      </c>
      <c r="C14" s="7">
        <v>0</v>
      </c>
      <c r="D14" s="8">
        <f t="shared" si="0"/>
        <v>5000</v>
      </c>
      <c r="E14" s="9">
        <f t="shared" si="2"/>
        <v>4000</v>
      </c>
      <c r="F14" s="9">
        <f t="shared" si="3"/>
        <v>6000</v>
      </c>
      <c r="G14" s="8">
        <f t="shared" si="1"/>
        <v>1000</v>
      </c>
      <c r="H14" s="10"/>
    </row>
    <row r="15" spans="1:8" x14ac:dyDescent="0.35">
      <c r="A15" s="6" t="s">
        <v>22</v>
      </c>
      <c r="B15" s="7">
        <v>0</v>
      </c>
      <c r="C15" s="7">
        <v>0</v>
      </c>
      <c r="D15" s="8">
        <f t="shared" si="0"/>
        <v>0</v>
      </c>
      <c r="E15" s="9">
        <f t="shared" si="2"/>
        <v>0</v>
      </c>
      <c r="F15" s="9">
        <f t="shared" si="3"/>
        <v>0</v>
      </c>
      <c r="G15" s="8">
        <f t="shared" si="1"/>
        <v>0</v>
      </c>
      <c r="H15" s="10"/>
    </row>
    <row r="16" spans="1:8" x14ac:dyDescent="0.35">
      <c r="A16" s="6" t="s">
        <v>23</v>
      </c>
      <c r="B16" s="7">
        <v>2500</v>
      </c>
      <c r="C16" s="7">
        <v>0</v>
      </c>
      <c r="D16" s="8">
        <f t="shared" si="0"/>
        <v>2500</v>
      </c>
      <c r="E16" s="9">
        <f t="shared" si="2"/>
        <v>1500</v>
      </c>
      <c r="F16" s="9">
        <f t="shared" si="3"/>
        <v>3500</v>
      </c>
      <c r="G16" s="8">
        <f t="shared" si="1"/>
        <v>1000</v>
      </c>
      <c r="H16" s="10"/>
    </row>
    <row r="17" spans="1:8" ht="239" customHeight="1" x14ac:dyDescent="0.35">
      <c r="A17" s="6" t="s">
        <v>24</v>
      </c>
      <c r="B17" s="7">
        <v>100000</v>
      </c>
      <c r="C17" s="7"/>
      <c r="D17" s="8">
        <f t="shared" si="0"/>
        <v>100000</v>
      </c>
      <c r="E17" s="9">
        <f t="shared" si="2"/>
        <v>90000</v>
      </c>
      <c r="F17" s="9">
        <f t="shared" si="3"/>
        <v>110000</v>
      </c>
      <c r="G17" s="8">
        <f t="shared" si="1"/>
        <v>10000</v>
      </c>
      <c r="H17" s="10" t="s">
        <v>68</v>
      </c>
    </row>
    <row r="18" spans="1:8" x14ac:dyDescent="0.35">
      <c r="A18" s="6" t="s">
        <v>25</v>
      </c>
      <c r="B18" s="7">
        <v>0</v>
      </c>
      <c r="C18" s="7">
        <v>0</v>
      </c>
      <c r="D18" s="8">
        <f t="shared" si="0"/>
        <v>0</v>
      </c>
      <c r="E18" s="9">
        <f t="shared" si="2"/>
        <v>0</v>
      </c>
      <c r="F18" s="9">
        <f t="shared" si="3"/>
        <v>0</v>
      </c>
      <c r="G18" s="8">
        <f t="shared" si="1"/>
        <v>0</v>
      </c>
      <c r="H18" s="10"/>
    </row>
    <row r="19" spans="1:8" x14ac:dyDescent="0.35">
      <c r="A19" s="6" t="s">
        <v>26</v>
      </c>
      <c r="B19" s="7">
        <v>0</v>
      </c>
      <c r="C19" s="7">
        <v>0</v>
      </c>
      <c r="D19" s="8">
        <f t="shared" si="0"/>
        <v>0</v>
      </c>
      <c r="E19" s="9">
        <f t="shared" si="2"/>
        <v>0</v>
      </c>
      <c r="F19" s="9">
        <f t="shared" si="3"/>
        <v>0</v>
      </c>
      <c r="G19" s="8">
        <f t="shared" si="1"/>
        <v>0</v>
      </c>
      <c r="H19" s="10"/>
    </row>
    <row r="20" spans="1:8" x14ac:dyDescent="0.35">
      <c r="A20" s="6" t="s">
        <v>27</v>
      </c>
      <c r="B20" s="7">
        <v>15000</v>
      </c>
      <c r="C20" s="7">
        <v>0</v>
      </c>
      <c r="D20" s="8">
        <f t="shared" si="0"/>
        <v>15000</v>
      </c>
      <c r="E20" s="9">
        <f t="shared" si="2"/>
        <v>13500</v>
      </c>
      <c r="F20" s="9">
        <f t="shared" si="3"/>
        <v>16500</v>
      </c>
      <c r="G20" s="8">
        <f t="shared" si="1"/>
        <v>1500</v>
      </c>
      <c r="H20" s="10"/>
    </row>
    <row r="21" spans="1:8" x14ac:dyDescent="0.35">
      <c r="A21" s="6" t="s">
        <v>28</v>
      </c>
      <c r="B21" s="7">
        <v>0</v>
      </c>
      <c r="C21" s="7">
        <v>0</v>
      </c>
      <c r="D21" s="8">
        <f t="shared" si="0"/>
        <v>0</v>
      </c>
      <c r="E21" s="9">
        <f t="shared" si="2"/>
        <v>0</v>
      </c>
      <c r="F21" s="9">
        <f t="shared" si="3"/>
        <v>0</v>
      </c>
      <c r="G21" s="8">
        <f t="shared" si="1"/>
        <v>0</v>
      </c>
      <c r="H21" s="10"/>
    </row>
    <row r="22" spans="1:8" x14ac:dyDescent="0.35">
      <c r="A22" s="6" t="s">
        <v>29</v>
      </c>
      <c r="B22" s="7">
        <v>10000</v>
      </c>
      <c r="C22" s="7">
        <v>0</v>
      </c>
      <c r="D22" s="8">
        <f t="shared" si="0"/>
        <v>10000</v>
      </c>
      <c r="E22" s="9">
        <f t="shared" si="2"/>
        <v>9000</v>
      </c>
      <c r="F22" s="9">
        <f t="shared" si="3"/>
        <v>11000</v>
      </c>
      <c r="G22" s="8">
        <f t="shared" si="1"/>
        <v>1000</v>
      </c>
      <c r="H22" s="10"/>
    </row>
    <row r="23" spans="1:8" x14ac:dyDescent="0.35">
      <c r="A23" s="6" t="s">
        <v>30</v>
      </c>
      <c r="B23" s="7">
        <v>10000</v>
      </c>
      <c r="C23" s="7"/>
      <c r="D23" s="8">
        <f t="shared" si="0"/>
        <v>10000</v>
      </c>
      <c r="E23" s="9">
        <f t="shared" si="2"/>
        <v>9000</v>
      </c>
      <c r="F23" s="9">
        <f t="shared" si="3"/>
        <v>11000</v>
      </c>
      <c r="G23" s="8">
        <f t="shared" si="1"/>
        <v>1000</v>
      </c>
      <c r="H23" s="10"/>
    </row>
    <row r="24" spans="1:8" x14ac:dyDescent="0.35">
      <c r="A24" s="6" t="s">
        <v>31</v>
      </c>
      <c r="B24" s="7">
        <v>7500</v>
      </c>
      <c r="C24" s="7">
        <v>0</v>
      </c>
      <c r="D24" s="8">
        <f t="shared" si="0"/>
        <v>7500</v>
      </c>
      <c r="E24" s="9">
        <f t="shared" si="2"/>
        <v>6500</v>
      </c>
      <c r="F24" s="9">
        <f t="shared" si="3"/>
        <v>8500</v>
      </c>
      <c r="G24" s="8">
        <f t="shared" si="1"/>
        <v>1000</v>
      </c>
      <c r="H24" s="10"/>
    </row>
    <row r="25" spans="1:8" x14ac:dyDescent="0.35">
      <c r="A25" s="6" t="s">
        <v>32</v>
      </c>
      <c r="B25" s="7">
        <v>50000</v>
      </c>
      <c r="C25" s="7">
        <v>0</v>
      </c>
      <c r="D25" s="8">
        <f t="shared" si="0"/>
        <v>50000</v>
      </c>
      <c r="E25" s="9">
        <f t="shared" si="2"/>
        <v>45000</v>
      </c>
      <c r="F25" s="9">
        <f t="shared" si="3"/>
        <v>55000</v>
      </c>
      <c r="G25" s="8">
        <f t="shared" si="1"/>
        <v>5000</v>
      </c>
      <c r="H25" s="10"/>
    </row>
    <row r="26" spans="1:8" x14ac:dyDescent="0.35">
      <c r="A26" s="6" t="s">
        <v>33</v>
      </c>
      <c r="B26" s="7">
        <v>0</v>
      </c>
      <c r="C26" s="7">
        <v>0</v>
      </c>
      <c r="D26" s="8">
        <f t="shared" si="0"/>
        <v>0</v>
      </c>
      <c r="E26" s="9">
        <f t="shared" si="2"/>
        <v>0</v>
      </c>
      <c r="F26" s="9">
        <f t="shared" si="3"/>
        <v>0</v>
      </c>
      <c r="G26" s="8">
        <f t="shared" si="1"/>
        <v>0</v>
      </c>
      <c r="H26" s="10"/>
    </row>
    <row r="27" spans="1:8" x14ac:dyDescent="0.35">
      <c r="A27" s="6" t="s">
        <v>34</v>
      </c>
      <c r="B27" s="8">
        <f>SUM(B12:B26)</f>
        <v>700000</v>
      </c>
      <c r="C27" s="8">
        <f>SUM(C12:C26)</f>
        <v>0</v>
      </c>
      <c r="D27" s="8">
        <f>SUM(D12:D26)</f>
        <v>700000</v>
      </c>
      <c r="E27" s="11"/>
      <c r="F27" s="12"/>
      <c r="G27" s="8"/>
      <c r="H27" s="13"/>
    </row>
    <row r="28" spans="1:8" ht="22" customHeight="1" x14ac:dyDescent="0.35">
      <c r="A28" s="6" t="s">
        <v>35</v>
      </c>
      <c r="B28" s="7">
        <v>0</v>
      </c>
      <c r="C28" s="7">
        <v>0</v>
      </c>
      <c r="D28" s="8">
        <f t="shared" si="0"/>
        <v>0</v>
      </c>
      <c r="E28" s="9">
        <f>IF(B28&lt;1000,0,IF(B28=0,0,B28-MAX(B28*0.1,1000)))</f>
        <v>0</v>
      </c>
      <c r="F28" s="9">
        <f t="shared" ref="F28" si="4">IF(B28=0,0,B28+MAX(B28*0.1,1000))</f>
        <v>0</v>
      </c>
      <c r="G28" s="8">
        <f t="shared" si="1"/>
        <v>0</v>
      </c>
      <c r="H28" s="10"/>
    </row>
    <row r="29" spans="1:8" ht="59.5" customHeight="1" x14ac:dyDescent="0.35">
      <c r="B29" s="20" t="s">
        <v>60</v>
      </c>
      <c r="C29" s="23"/>
      <c r="D29" s="22" t="s">
        <v>49</v>
      </c>
      <c r="H29" s="21" t="s">
        <v>52</v>
      </c>
    </row>
    <row r="30" spans="1:8" x14ac:dyDescent="0.35">
      <c r="A30" s="14" t="s">
        <v>36</v>
      </c>
      <c r="B30" s="41"/>
      <c r="C30" s="41"/>
      <c r="D30" s="14" t="s">
        <v>37</v>
      </c>
      <c r="E30" s="15"/>
      <c r="F30" s="40"/>
      <c r="G30" s="40"/>
      <c r="H30" s="40"/>
    </row>
    <row r="31" spans="1:8" x14ac:dyDescent="0.35">
      <c r="E31" s="14"/>
      <c r="F31" s="42"/>
      <c r="G31" s="40"/>
      <c r="H31" s="40"/>
    </row>
    <row r="32" spans="1:8" ht="15" thickBot="1" x14ac:dyDescent="0.4">
      <c r="A32" s="43" t="s">
        <v>38</v>
      </c>
      <c r="B32" s="43"/>
      <c r="C32" s="43"/>
      <c r="D32" s="43"/>
      <c r="E32" s="43"/>
    </row>
    <row r="33" spans="1:8" x14ac:dyDescent="0.35">
      <c r="A33" s="16" t="s">
        <v>39</v>
      </c>
      <c r="B33" s="39"/>
      <c r="C33" s="39"/>
      <c r="D33" s="16" t="s">
        <v>40</v>
      </c>
      <c r="E33" s="17"/>
    </row>
    <row r="34" spans="1:8" x14ac:dyDescent="0.35">
      <c r="A34" s="16" t="s">
        <v>41</v>
      </c>
      <c r="B34" s="39"/>
      <c r="C34" s="39"/>
      <c r="D34" s="18"/>
      <c r="E34" s="18"/>
      <c r="F34" s="40"/>
      <c r="G34" s="40"/>
      <c r="H34" s="40"/>
    </row>
    <row r="36" spans="1:8" x14ac:dyDescent="0.35">
      <c r="F36" s="40"/>
      <c r="G36" s="40"/>
      <c r="H36" s="40"/>
    </row>
  </sheetData>
  <sheetProtection selectLockedCells="1"/>
  <mergeCells count="20">
    <mergeCell ref="A1:H1"/>
    <mergeCell ref="A2:H2"/>
    <mergeCell ref="A3:H3"/>
    <mergeCell ref="B4:D4"/>
    <mergeCell ref="B5:D7"/>
    <mergeCell ref="F5:G5"/>
    <mergeCell ref="F6:G6"/>
    <mergeCell ref="F7:G7"/>
    <mergeCell ref="F36:H36"/>
    <mergeCell ref="B8:D9"/>
    <mergeCell ref="F8:G8"/>
    <mergeCell ref="F9:G9"/>
    <mergeCell ref="B10:D10"/>
    <mergeCell ref="B30:C30"/>
    <mergeCell ref="F30:H30"/>
    <mergeCell ref="F31:H31"/>
    <mergeCell ref="A32:E32"/>
    <mergeCell ref="B33:C33"/>
    <mergeCell ref="B34:C34"/>
    <mergeCell ref="F34:H34"/>
  </mergeCells>
  <conditionalFormatting sqref="D14:D26">
    <cfRule type="cellIs" dxfId="15" priority="1" operator="notBetween">
      <formula>$E14</formula>
      <formula>$F14</formula>
    </cfRule>
  </conditionalFormatting>
  <conditionalFormatting sqref="D12">
    <cfRule type="cellIs" dxfId="14" priority="8" operator="notBetween">
      <formula>$E$14</formula>
      <formula>$F$14</formula>
    </cfRule>
  </conditionalFormatting>
  <conditionalFormatting sqref="D13">
    <cfRule type="cellIs" dxfId="13" priority="7" operator="notBetween">
      <formula>$E13</formula>
      <formula>$F13</formula>
    </cfRule>
  </conditionalFormatting>
  <conditionalFormatting sqref="D12">
    <cfRule type="cellIs" dxfId="12" priority="6" operator="notBetween">
      <formula>$E12</formula>
      <formula>$F12</formula>
    </cfRule>
  </conditionalFormatting>
  <conditionalFormatting sqref="E27">
    <cfRule type="cellIs" dxfId="11" priority="5" operator="notBetween">
      <formula>$E27</formula>
      <formula>$F27</formula>
    </cfRule>
  </conditionalFormatting>
  <conditionalFormatting sqref="F27">
    <cfRule type="cellIs" dxfId="10" priority="4" operator="notBetween">
      <formula>$E27</formula>
      <formula>$F27</formula>
    </cfRule>
  </conditionalFormatting>
  <conditionalFormatting sqref="E27">
    <cfRule type="cellIs" dxfId="9" priority="3" operator="notBetween">
      <formula>$E27</formula>
      <formula>$F27</formula>
    </cfRule>
  </conditionalFormatting>
  <conditionalFormatting sqref="F27">
    <cfRule type="cellIs" dxfId="8" priority="2" operator="notBetween">
      <formula>$E27</formula>
      <formula>$F27</formula>
    </cfRule>
  </conditionalFormatting>
  <pageMargins left="0.7" right="0.7" top="0.75" bottom="0.75" header="0.3" footer="0.3"/>
  <pageSetup scale="6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75A6-8967-40F1-B070-9B7DEB8353B2}">
  <sheetPr>
    <tabColor rgb="FF00B050"/>
    <pageSetUpPr fitToPage="1"/>
  </sheetPr>
  <dimension ref="A1:H36"/>
  <sheetViews>
    <sheetView tabSelected="1" topLeftCell="A4" zoomScale="70" zoomScaleNormal="70" workbookViewId="0">
      <selection activeCell="B4" sqref="B4:D4"/>
    </sheetView>
  </sheetViews>
  <sheetFormatPr defaultRowHeight="14.5" x14ac:dyDescent="0.35"/>
  <cols>
    <col min="1" max="1" width="45.7265625" customWidth="1"/>
    <col min="2" max="2" width="16.54296875" bestFit="1" customWidth="1"/>
    <col min="3" max="3" width="18" customWidth="1"/>
    <col min="4" max="4" width="14.90625" customWidth="1"/>
    <col min="5" max="5" width="18.81640625" customWidth="1"/>
    <col min="6" max="7" width="22" customWidth="1"/>
    <col min="8" max="8" width="67" customWidth="1"/>
  </cols>
  <sheetData>
    <row r="1" spans="1:8" ht="18.5" x14ac:dyDescent="0.45">
      <c r="A1" s="27" t="s">
        <v>0</v>
      </c>
      <c r="B1" s="27"/>
      <c r="C1" s="27"/>
      <c r="D1" s="27"/>
      <c r="E1" s="27"/>
      <c r="F1" s="27"/>
      <c r="G1" s="27"/>
      <c r="H1" s="27"/>
    </row>
    <row r="2" spans="1:8" ht="15.5" x14ac:dyDescent="0.35">
      <c r="A2" s="28" t="s">
        <v>42</v>
      </c>
      <c r="B2" s="28"/>
      <c r="C2" s="28"/>
      <c r="D2" s="28"/>
      <c r="E2" s="28"/>
      <c r="F2" s="28"/>
      <c r="G2" s="28"/>
      <c r="H2" s="28"/>
    </row>
    <row r="3" spans="1:8" x14ac:dyDescent="0.35">
      <c r="A3" s="29" t="s">
        <v>1</v>
      </c>
      <c r="B3" s="29"/>
      <c r="C3" s="29"/>
      <c r="D3" s="29"/>
      <c r="E3" s="29"/>
      <c r="F3" s="29"/>
      <c r="G3" s="29"/>
      <c r="H3" s="29"/>
    </row>
    <row r="4" spans="1:8" ht="28.5" x14ac:dyDescent="0.65">
      <c r="B4" s="44" t="s">
        <v>44</v>
      </c>
      <c r="C4" s="44"/>
      <c r="D4" s="44"/>
    </row>
    <row r="5" spans="1:8" ht="31" customHeight="1" x14ac:dyDescent="0.35">
      <c r="A5" s="1" t="s">
        <v>2</v>
      </c>
      <c r="B5" s="30" t="s">
        <v>62</v>
      </c>
      <c r="C5" s="31"/>
      <c r="D5" s="32"/>
      <c r="E5" s="1" t="s">
        <v>3</v>
      </c>
      <c r="F5" s="25"/>
      <c r="G5" s="26"/>
      <c r="H5" s="2"/>
    </row>
    <row r="6" spans="1:8" ht="15" customHeight="1" x14ac:dyDescent="0.35">
      <c r="A6" s="1" t="s">
        <v>4</v>
      </c>
      <c r="B6" s="33"/>
      <c r="C6" s="34"/>
      <c r="D6" s="35"/>
      <c r="E6" s="1" t="s">
        <v>5</v>
      </c>
      <c r="F6" s="25"/>
      <c r="G6" s="26"/>
      <c r="H6" s="2"/>
    </row>
    <row r="7" spans="1:8" ht="15" customHeight="1" x14ac:dyDescent="0.35">
      <c r="A7" s="1" t="s">
        <v>43</v>
      </c>
      <c r="B7" s="36"/>
      <c r="C7" s="37"/>
      <c r="D7" s="38"/>
      <c r="E7" s="1" t="s">
        <v>6</v>
      </c>
      <c r="F7" s="25"/>
      <c r="G7" s="26"/>
      <c r="H7" s="2"/>
    </row>
    <row r="8" spans="1:8" ht="15" customHeight="1" x14ac:dyDescent="0.35">
      <c r="A8" s="1" t="s">
        <v>7</v>
      </c>
      <c r="B8" s="30" t="s">
        <v>63</v>
      </c>
      <c r="C8" s="31"/>
      <c r="D8" s="32"/>
      <c r="E8" s="1" t="s">
        <v>8</v>
      </c>
      <c r="F8" s="25"/>
      <c r="G8" s="26"/>
      <c r="H8" s="2"/>
    </row>
    <row r="9" spans="1:8" ht="62" customHeight="1" x14ac:dyDescent="0.35">
      <c r="A9" s="1" t="s">
        <v>9</v>
      </c>
      <c r="B9" s="36"/>
      <c r="C9" s="37"/>
      <c r="D9" s="38"/>
      <c r="E9" s="1" t="s">
        <v>10</v>
      </c>
      <c r="F9" s="25"/>
      <c r="G9" s="26"/>
      <c r="H9" s="2"/>
    </row>
    <row r="10" spans="1:8" ht="15" customHeight="1" x14ac:dyDescent="0.35">
      <c r="A10" s="1" t="s">
        <v>11</v>
      </c>
      <c r="B10" s="25"/>
      <c r="C10" s="25"/>
      <c r="D10" s="25"/>
      <c r="E10" s="2"/>
      <c r="F10" s="2"/>
      <c r="G10" s="2"/>
      <c r="H10" s="2"/>
    </row>
    <row r="11" spans="1:8" ht="87" x14ac:dyDescent="0.35">
      <c r="A11" s="3" t="s">
        <v>12</v>
      </c>
      <c r="B11" s="4" t="s">
        <v>13</v>
      </c>
      <c r="C11" s="4" t="s">
        <v>14</v>
      </c>
      <c r="D11" s="4" t="s">
        <v>15</v>
      </c>
      <c r="E11" s="5" t="s">
        <v>16</v>
      </c>
      <c r="F11" s="5" t="s">
        <v>17</v>
      </c>
      <c r="G11" s="4" t="s">
        <v>18</v>
      </c>
      <c r="H11" s="19" t="s">
        <v>46</v>
      </c>
    </row>
    <row r="12" spans="1:8" x14ac:dyDescent="0.35">
      <c r="A12" s="6" t="s">
        <v>19</v>
      </c>
      <c r="B12" s="7">
        <v>400000</v>
      </c>
      <c r="C12" s="7">
        <v>0</v>
      </c>
      <c r="D12" s="8">
        <f t="shared" ref="D12:D28" si="0">B12+C12</f>
        <v>400000</v>
      </c>
      <c r="E12" s="9">
        <f>IF(B12&lt;1000,0,IF(B12=0,0,B12-MAX(B12*0.1,1000)))</f>
        <v>360000</v>
      </c>
      <c r="F12" s="9">
        <f>IF(B12=0,0,B12+MAX(B12*0.1,1000))</f>
        <v>440000</v>
      </c>
      <c r="G12" s="8">
        <f t="shared" ref="G12:G28" si="1">F12-B12</f>
        <v>40000</v>
      </c>
      <c r="H12" s="10"/>
    </row>
    <row r="13" spans="1:8" x14ac:dyDescent="0.35">
      <c r="A13" s="6" t="s">
        <v>20</v>
      </c>
      <c r="B13" s="7">
        <v>100000</v>
      </c>
      <c r="C13" s="7">
        <v>0</v>
      </c>
      <c r="D13" s="8">
        <f t="shared" si="0"/>
        <v>100000</v>
      </c>
      <c r="E13" s="9">
        <f t="shared" ref="E13:E26" si="2">IF(B13&lt;1000,0,IF(B13=0,0,B13-MAX(B13*0.1,1000)))</f>
        <v>90000</v>
      </c>
      <c r="F13" s="9">
        <f t="shared" ref="F13:F26" si="3">IF(B13=0,0,B13+MAX(B13*0.1,1000))</f>
        <v>110000</v>
      </c>
      <c r="G13" s="8">
        <f t="shared" si="1"/>
        <v>10000</v>
      </c>
      <c r="H13" s="10"/>
    </row>
    <row r="14" spans="1:8" x14ac:dyDescent="0.35">
      <c r="A14" s="6" t="s">
        <v>21</v>
      </c>
      <c r="B14" s="7">
        <v>5000</v>
      </c>
      <c r="C14" s="7">
        <v>0</v>
      </c>
      <c r="D14" s="8">
        <f t="shared" si="0"/>
        <v>5000</v>
      </c>
      <c r="E14" s="9">
        <f t="shared" si="2"/>
        <v>4000</v>
      </c>
      <c r="F14" s="9">
        <f t="shared" si="3"/>
        <v>6000</v>
      </c>
      <c r="G14" s="8">
        <f t="shared" si="1"/>
        <v>1000</v>
      </c>
      <c r="H14" s="10"/>
    </row>
    <row r="15" spans="1:8" x14ac:dyDescent="0.35">
      <c r="A15" s="6" t="s">
        <v>22</v>
      </c>
      <c r="B15" s="7">
        <v>0</v>
      </c>
      <c r="C15" s="7">
        <v>0</v>
      </c>
      <c r="D15" s="8">
        <f t="shared" si="0"/>
        <v>0</v>
      </c>
      <c r="E15" s="9">
        <f t="shared" si="2"/>
        <v>0</v>
      </c>
      <c r="F15" s="9">
        <f t="shared" si="3"/>
        <v>0</v>
      </c>
      <c r="G15" s="8">
        <f t="shared" si="1"/>
        <v>0</v>
      </c>
      <c r="H15" s="10"/>
    </row>
    <row r="16" spans="1:8" x14ac:dyDescent="0.35">
      <c r="A16" s="6" t="s">
        <v>23</v>
      </c>
      <c r="B16" s="7">
        <v>2500</v>
      </c>
      <c r="C16" s="7">
        <v>0</v>
      </c>
      <c r="D16" s="8">
        <f t="shared" si="0"/>
        <v>2500</v>
      </c>
      <c r="E16" s="9">
        <f t="shared" si="2"/>
        <v>1500</v>
      </c>
      <c r="F16" s="9">
        <f t="shared" si="3"/>
        <v>3500</v>
      </c>
      <c r="G16" s="8">
        <f t="shared" si="1"/>
        <v>1000</v>
      </c>
      <c r="H16" s="10"/>
    </row>
    <row r="17" spans="1:8" ht="378.5" customHeight="1" x14ac:dyDescent="0.35">
      <c r="A17" s="6" t="s">
        <v>24</v>
      </c>
      <c r="B17" s="7">
        <v>100000</v>
      </c>
      <c r="C17" s="7">
        <v>200000</v>
      </c>
      <c r="D17" s="8">
        <f t="shared" si="0"/>
        <v>300000</v>
      </c>
      <c r="E17" s="9">
        <f t="shared" si="2"/>
        <v>90000</v>
      </c>
      <c r="F17" s="9">
        <f t="shared" si="3"/>
        <v>110000</v>
      </c>
      <c r="G17" s="8">
        <f t="shared" si="1"/>
        <v>10000</v>
      </c>
      <c r="H17" s="10" t="s">
        <v>69</v>
      </c>
    </row>
    <row r="18" spans="1:8" x14ac:dyDescent="0.35">
      <c r="A18" s="6" t="s">
        <v>25</v>
      </c>
      <c r="B18" s="7">
        <v>50000</v>
      </c>
      <c r="C18" s="7">
        <v>0</v>
      </c>
      <c r="D18" s="8">
        <f t="shared" si="0"/>
        <v>50000</v>
      </c>
      <c r="E18" s="9">
        <f t="shared" si="2"/>
        <v>45000</v>
      </c>
      <c r="F18" s="9">
        <f t="shared" si="3"/>
        <v>55000</v>
      </c>
      <c r="G18" s="8">
        <f t="shared" si="1"/>
        <v>5000</v>
      </c>
      <c r="H18" s="10"/>
    </row>
    <row r="19" spans="1:8" x14ac:dyDescent="0.35">
      <c r="A19" s="6" t="s">
        <v>26</v>
      </c>
      <c r="B19" s="7">
        <v>0</v>
      </c>
      <c r="C19" s="7">
        <v>0</v>
      </c>
      <c r="D19" s="8">
        <f t="shared" si="0"/>
        <v>0</v>
      </c>
      <c r="E19" s="9">
        <f t="shared" si="2"/>
        <v>0</v>
      </c>
      <c r="F19" s="9">
        <f t="shared" si="3"/>
        <v>0</v>
      </c>
      <c r="G19" s="8">
        <f t="shared" si="1"/>
        <v>0</v>
      </c>
      <c r="H19" s="10"/>
    </row>
    <row r="20" spans="1:8" x14ac:dyDescent="0.35">
      <c r="A20" s="6" t="s">
        <v>27</v>
      </c>
      <c r="B20" s="7">
        <v>15000</v>
      </c>
      <c r="C20" s="7">
        <v>0</v>
      </c>
      <c r="D20" s="8">
        <f t="shared" si="0"/>
        <v>15000</v>
      </c>
      <c r="E20" s="9">
        <f t="shared" si="2"/>
        <v>13500</v>
      </c>
      <c r="F20" s="9">
        <f t="shared" si="3"/>
        <v>16500</v>
      </c>
      <c r="G20" s="8">
        <f t="shared" si="1"/>
        <v>1500</v>
      </c>
      <c r="H20" s="10"/>
    </row>
    <row r="21" spans="1:8" x14ac:dyDescent="0.35">
      <c r="A21" s="6" t="s">
        <v>28</v>
      </c>
      <c r="B21" s="7">
        <v>0</v>
      </c>
      <c r="C21" s="7">
        <v>0</v>
      </c>
      <c r="D21" s="8">
        <f t="shared" si="0"/>
        <v>0</v>
      </c>
      <c r="E21" s="9">
        <f t="shared" si="2"/>
        <v>0</v>
      </c>
      <c r="F21" s="9">
        <f t="shared" si="3"/>
        <v>0</v>
      </c>
      <c r="G21" s="8">
        <f t="shared" si="1"/>
        <v>0</v>
      </c>
      <c r="H21" s="10"/>
    </row>
    <row r="22" spans="1:8" x14ac:dyDescent="0.35">
      <c r="A22" s="6" t="s">
        <v>29</v>
      </c>
      <c r="B22" s="7">
        <v>10000</v>
      </c>
      <c r="C22" s="7">
        <v>0</v>
      </c>
      <c r="D22" s="8">
        <f t="shared" si="0"/>
        <v>10000</v>
      </c>
      <c r="E22" s="9">
        <f t="shared" si="2"/>
        <v>9000</v>
      </c>
      <c r="F22" s="9">
        <f t="shared" si="3"/>
        <v>11000</v>
      </c>
      <c r="G22" s="8">
        <f t="shared" si="1"/>
        <v>1000</v>
      </c>
      <c r="H22" s="10"/>
    </row>
    <row r="23" spans="1:8" x14ac:dyDescent="0.35">
      <c r="A23" s="6" t="s">
        <v>30</v>
      </c>
      <c r="B23" s="7">
        <v>10000</v>
      </c>
      <c r="C23" s="7"/>
      <c r="D23" s="8">
        <f t="shared" si="0"/>
        <v>10000</v>
      </c>
      <c r="E23" s="9">
        <f t="shared" si="2"/>
        <v>9000</v>
      </c>
      <c r="F23" s="9">
        <f t="shared" si="3"/>
        <v>11000</v>
      </c>
      <c r="G23" s="8">
        <f t="shared" si="1"/>
        <v>1000</v>
      </c>
      <c r="H23" s="10"/>
    </row>
    <row r="24" spans="1:8" x14ac:dyDescent="0.35">
      <c r="A24" s="6" t="s">
        <v>31</v>
      </c>
      <c r="B24" s="7">
        <v>7500</v>
      </c>
      <c r="C24" s="7">
        <v>0</v>
      </c>
      <c r="D24" s="8">
        <f t="shared" si="0"/>
        <v>7500</v>
      </c>
      <c r="E24" s="9">
        <f t="shared" si="2"/>
        <v>6500</v>
      </c>
      <c r="F24" s="9">
        <f t="shared" si="3"/>
        <v>8500</v>
      </c>
      <c r="G24" s="8">
        <f t="shared" si="1"/>
        <v>1000</v>
      </c>
      <c r="H24" s="10"/>
    </row>
    <row r="25" spans="1:8" x14ac:dyDescent="0.35">
      <c r="A25" s="6" t="s">
        <v>32</v>
      </c>
      <c r="B25" s="7">
        <v>0</v>
      </c>
      <c r="C25" s="7">
        <v>0</v>
      </c>
      <c r="D25" s="8">
        <f t="shared" si="0"/>
        <v>0</v>
      </c>
      <c r="E25" s="9">
        <f t="shared" si="2"/>
        <v>0</v>
      </c>
      <c r="F25" s="9">
        <f t="shared" si="3"/>
        <v>0</v>
      </c>
      <c r="G25" s="8">
        <f t="shared" si="1"/>
        <v>0</v>
      </c>
      <c r="H25" s="10"/>
    </row>
    <row r="26" spans="1:8" x14ac:dyDescent="0.35">
      <c r="A26" s="6" t="s">
        <v>33</v>
      </c>
      <c r="B26" s="7">
        <v>0</v>
      </c>
      <c r="C26" s="7">
        <v>0</v>
      </c>
      <c r="D26" s="8">
        <f t="shared" si="0"/>
        <v>0</v>
      </c>
      <c r="E26" s="9">
        <f t="shared" si="2"/>
        <v>0</v>
      </c>
      <c r="F26" s="9">
        <f t="shared" si="3"/>
        <v>0</v>
      </c>
      <c r="G26" s="8">
        <f t="shared" si="1"/>
        <v>0</v>
      </c>
      <c r="H26" s="10"/>
    </row>
    <row r="27" spans="1:8" x14ac:dyDescent="0.35">
      <c r="A27" s="6" t="s">
        <v>34</v>
      </c>
      <c r="B27" s="8">
        <f>SUM(B12:B26)</f>
        <v>700000</v>
      </c>
      <c r="C27" s="8">
        <f>SUM(C12:C26)</f>
        <v>200000</v>
      </c>
      <c r="D27" s="8">
        <f>SUM(D12:D26)</f>
        <v>900000</v>
      </c>
      <c r="E27" s="11"/>
      <c r="F27" s="12"/>
      <c r="G27" s="8"/>
      <c r="H27" s="13"/>
    </row>
    <row r="28" spans="1:8" ht="22" customHeight="1" x14ac:dyDescent="0.35">
      <c r="A28" s="6" t="s">
        <v>35</v>
      </c>
      <c r="B28" s="7">
        <v>0</v>
      </c>
      <c r="C28" s="7">
        <v>0</v>
      </c>
      <c r="D28" s="8">
        <f t="shared" si="0"/>
        <v>0</v>
      </c>
      <c r="E28" s="9">
        <f>IF(B28&lt;1000,0,IF(B28=0,0,B28-MAX(B28*0.1,1000)))</f>
        <v>0</v>
      </c>
      <c r="F28" s="9">
        <f t="shared" ref="F28" si="4">IF(B28=0,0,B28+MAX(B28*0.1,1000))</f>
        <v>0</v>
      </c>
      <c r="G28" s="8">
        <f t="shared" si="1"/>
        <v>0</v>
      </c>
      <c r="H28" s="10"/>
    </row>
    <row r="29" spans="1:8" ht="81.5" customHeight="1" x14ac:dyDescent="0.35">
      <c r="B29" s="20" t="s">
        <v>64</v>
      </c>
      <c r="C29" s="23"/>
      <c r="D29" s="45" t="s">
        <v>65</v>
      </c>
      <c r="E29" s="45"/>
      <c r="F29" s="45"/>
      <c r="H29" s="21" t="s">
        <v>52</v>
      </c>
    </row>
    <row r="30" spans="1:8" x14ac:dyDescent="0.35">
      <c r="A30" s="14" t="s">
        <v>36</v>
      </c>
      <c r="B30" s="41"/>
      <c r="C30" s="41"/>
      <c r="D30" s="14" t="s">
        <v>37</v>
      </c>
      <c r="E30" s="15"/>
      <c r="F30" s="40"/>
      <c r="G30" s="40"/>
      <c r="H30" s="40"/>
    </row>
    <row r="31" spans="1:8" x14ac:dyDescent="0.35">
      <c r="E31" s="14"/>
      <c r="F31" s="42"/>
      <c r="G31" s="40"/>
      <c r="H31" s="40"/>
    </row>
    <row r="32" spans="1:8" ht="15" thickBot="1" x14ac:dyDescent="0.4">
      <c r="A32" s="43" t="s">
        <v>38</v>
      </c>
      <c r="B32" s="43"/>
      <c r="C32" s="43"/>
      <c r="D32" s="43"/>
      <c r="E32" s="43"/>
    </row>
    <row r="33" spans="1:8" x14ac:dyDescent="0.35">
      <c r="A33" s="16" t="s">
        <v>39</v>
      </c>
      <c r="B33" s="39"/>
      <c r="C33" s="39"/>
      <c r="D33" s="16" t="s">
        <v>40</v>
      </c>
      <c r="E33" s="17"/>
    </row>
    <row r="34" spans="1:8" x14ac:dyDescent="0.35">
      <c r="A34" s="16" t="s">
        <v>41</v>
      </c>
      <c r="B34" s="39"/>
      <c r="C34" s="39"/>
      <c r="D34" s="18"/>
      <c r="E34" s="18"/>
      <c r="F34" s="40"/>
      <c r="G34" s="40"/>
      <c r="H34" s="40"/>
    </row>
    <row r="36" spans="1:8" x14ac:dyDescent="0.35">
      <c r="F36" s="40"/>
      <c r="G36" s="40"/>
      <c r="H36" s="40"/>
    </row>
  </sheetData>
  <sheetProtection selectLockedCells="1"/>
  <mergeCells count="21">
    <mergeCell ref="A1:H1"/>
    <mergeCell ref="A2:H2"/>
    <mergeCell ref="A3:H3"/>
    <mergeCell ref="B4:D4"/>
    <mergeCell ref="B5:D7"/>
    <mergeCell ref="F5:G5"/>
    <mergeCell ref="F6:G6"/>
    <mergeCell ref="F7:G7"/>
    <mergeCell ref="F36:H36"/>
    <mergeCell ref="B8:D9"/>
    <mergeCell ref="F8:G8"/>
    <mergeCell ref="F9:G9"/>
    <mergeCell ref="B10:D10"/>
    <mergeCell ref="B30:C30"/>
    <mergeCell ref="F30:H30"/>
    <mergeCell ref="D29:F29"/>
    <mergeCell ref="F31:H31"/>
    <mergeCell ref="A32:E32"/>
    <mergeCell ref="B33:C33"/>
    <mergeCell ref="B34:C34"/>
    <mergeCell ref="F34:H34"/>
  </mergeCells>
  <conditionalFormatting sqref="D14:D26">
    <cfRule type="cellIs" dxfId="7" priority="1" operator="notBetween">
      <formula>$E14</formula>
      <formula>$F14</formula>
    </cfRule>
  </conditionalFormatting>
  <conditionalFormatting sqref="D12">
    <cfRule type="cellIs" dxfId="6" priority="8" operator="notBetween">
      <formula>$E$14</formula>
      <formula>$F$14</formula>
    </cfRule>
  </conditionalFormatting>
  <conditionalFormatting sqref="D13">
    <cfRule type="cellIs" dxfId="5" priority="7" operator="notBetween">
      <formula>$E13</formula>
      <formula>$F13</formula>
    </cfRule>
  </conditionalFormatting>
  <conditionalFormatting sqref="D12">
    <cfRule type="cellIs" dxfId="4" priority="6" operator="notBetween">
      <formula>$E12</formula>
      <formula>$F12</formula>
    </cfRule>
  </conditionalFormatting>
  <conditionalFormatting sqref="E27">
    <cfRule type="cellIs" dxfId="3" priority="5" operator="notBetween">
      <formula>$E27</formula>
      <formula>$F27</formula>
    </cfRule>
  </conditionalFormatting>
  <conditionalFormatting sqref="F27">
    <cfRule type="cellIs" dxfId="2" priority="4" operator="notBetween">
      <formula>$E27</formula>
      <formula>$F27</formula>
    </cfRule>
  </conditionalFormatting>
  <conditionalFormatting sqref="E27">
    <cfRule type="cellIs" dxfId="1" priority="3" operator="notBetween">
      <formula>$E27</formula>
      <formula>$F27</formula>
    </cfRule>
  </conditionalFormatting>
  <conditionalFormatting sqref="F27">
    <cfRule type="cellIs" dxfId="0" priority="2" operator="notBetween">
      <formula>$E27</formula>
      <formula>$F27</formula>
    </cfRule>
  </conditionalFormatting>
  <pageMargins left="0.7" right="0.7" top="0.75" bottom="0.75" header="0.3" footer="0.3"/>
  <pageSetup scale="61"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RdceGRF.COVIDSame.NETDECREASE</vt:lpstr>
      <vt:lpstr>IncrGRF;RdceCOVID.NETDECREASE</vt:lpstr>
      <vt:lpstr>IncrGRF;RdceCOVID.NET$0</vt:lpstr>
      <vt:lpstr>IncrGRF;COVID.NETINCREASE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Marsters, Nick</dc:creator>
  <cp:lastModifiedBy>Sarah Conlon</cp:lastModifiedBy>
  <dcterms:created xsi:type="dcterms:W3CDTF">2020-06-11T23:34:52Z</dcterms:created>
  <dcterms:modified xsi:type="dcterms:W3CDTF">2023-03-12T21:57:18Z</dcterms:modified>
</cp:coreProperties>
</file>